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5" windowWidth="10275" windowHeight="4230" tabRatio="871" firstSheet="3" activeTab="3"/>
  </bookViews>
  <sheets>
    <sheet name="Getting Started" sheetId="1" r:id="rId1"/>
    <sheet name="Report Formatting and Setup" sheetId="2" r:id="rId2"/>
    <sheet name="Revenue Assumptions" sheetId="3" r:id="rId3"/>
    <sheet name="Expense Assumptions" sheetId="4" r:id="rId4"/>
    <sheet name="Cash Management Report" sheetId="5" r:id="rId5"/>
    <sheet name="Financing Activities Assumption" sheetId="6" r:id="rId6"/>
    <sheet name="Detail of Cash Provided" sheetId="7" r:id="rId7"/>
    <sheet name="Detail of Cash Used" sheetId="8" r:id="rId8"/>
  </sheets>
  <definedNames>
    <definedName name="Administrative_06">'Detail of Cash Used'!$AF$230</definedName>
    <definedName name="Administrative_Costs">'Detail of Cash Used'!$R$230</definedName>
    <definedName name="Advertising_Marketing">'Detail of Cash Used'!$R$150</definedName>
    <definedName name="Cash_Provided_by_Operations" localSheetId="5">'Financing Activities Assumption'!#REF!</definedName>
    <definedName name="Cash_Provided_by_Operations">'Detail of Cash Provided'!$F$5:$AF$161</definedName>
    <definedName name="Cash_Used_by_Operations">'Detail of Cash Used'!$R$6:$AR$85</definedName>
    <definedName name="Cash_Used_by_Operations_Wage_Detail">'Detail of Cash Used'!$R$6:$AR$85</definedName>
    <definedName name="Collection_lag">'Revenue Assumptions'!$D$179</definedName>
    <definedName name="Cost_of_Sales">'Detail of Cash Used'!$R$91</definedName>
    <definedName name="Cost_of_Sales_06">'Detail of Cash Used'!$AF$91</definedName>
    <definedName name="Operating_expenses">'Expense Assumptions'!$E$27</definedName>
    <definedName name="Price_change_assumptions">'Revenue Assumptions'!$D$107</definedName>
    <definedName name="_xlnm.Print_Area" localSheetId="4">'Cash Management Report'!$E$8:$AG$74</definedName>
    <definedName name="_xlnm.Print_Area" localSheetId="6">'Detail of Cash Provided'!#REF!</definedName>
    <definedName name="_xlnm.Print_Area" localSheetId="5">'Financing Activities Assumption'!$F$7:$P$22</definedName>
    <definedName name="_xlnm.Print_Area" localSheetId="2">'Revenue Assumptions'!$A$4:$O$203</definedName>
    <definedName name="_xlnm.Print_Titles" localSheetId="4">'Cash Management Report'!$A:$D,'Cash Management Report'!$1:$7</definedName>
    <definedName name="_xlnm.Print_Titles" localSheetId="6">'Detail of Cash Provided'!$A:$E,'Detail of Cash Provided'!$3:$4</definedName>
    <definedName name="_xlnm.Print_Titles" localSheetId="7">'Detail of Cash Used'!$A:$Q,'Detail of Cash Used'!$3:$4</definedName>
    <definedName name="_xlnm.Print_Titles" localSheetId="5">'Financing Activities Assumption'!$A:$E,'Financing Activities Assumption'!$3:$4</definedName>
    <definedName name="_xlnm.Print_Titles" localSheetId="2">'Revenue Assumptions'!$2:$3</definedName>
    <definedName name="Product_name_prices">'Revenue Assumptions'!$C$10</definedName>
    <definedName name="Professional_Fees">'Detail of Cash Used'!$R$194</definedName>
    <definedName name="Professional_fees_06">'Detail of Cash Used'!$AF$194</definedName>
    <definedName name="Sales_marketing_06">'Detail of Cash Used'!$AF$150</definedName>
    <definedName name="step_2.1">'Report Formatting and Setup'!$S$5</definedName>
    <definedName name="Step_2.2">'Report Formatting and Setup'!$S$8</definedName>
    <definedName name="Step_2.3">'Report Formatting and Setup'!$S$12</definedName>
    <definedName name="Step_2.4">'Report Formatting and Setup'!$S$17</definedName>
    <definedName name="Step_3.1">'Report Formatting and Setup'!$J$27</definedName>
    <definedName name="Step_3.2">'Report Formatting and Setup'!$J$35</definedName>
    <definedName name="Step_3.2_Cost_of_Sales_Year_2">"Rectangle 18"</definedName>
    <definedName name="Step_4">'Report Formatting and Setup'!$S$34</definedName>
    <definedName name="Step_4.2_administrative_costs_2005">'Expense Assumptions'!$E$33</definedName>
    <definedName name="Step_4.2_administrative_costs_2006">'Expense Assumptions'!$N$33</definedName>
    <definedName name="Step_4.2_cost_of_sales_2006">'Expense Assumptions'!$N$27</definedName>
    <definedName name="Step_4.2_professional_fees_2005">'Expense Assumptions'!$E$29</definedName>
    <definedName name="Step_4.2_professional_fees_2006">'Expense Assumptions'!$N$29</definedName>
    <definedName name="Step_4.2_sales_marketing_2005">'Expense Assumptions'!$E$35</definedName>
    <definedName name="Step_4.2_sales_marketing_2006">'Expense Assumptions'!$N$35</definedName>
    <definedName name="Step_4.2_technology_costs_2005">'Expense Assumptions'!$E$31</definedName>
    <definedName name="Step_4.2_technology_costs_2006">'Expense Assumptions'!$N$31</definedName>
    <definedName name="Step_one">'Report Formatting and Setup'!$J$6</definedName>
    <definedName name="Technology_Costs">'Detail of Cash Used'!$R$203</definedName>
    <definedName name="Technology_costs_06">'Detail of Cash Used'!$AF$203</definedName>
    <definedName name="Volume_assumptions">'Revenue Assumptions'!$D$33</definedName>
    <definedName name="Wages_benefits">'Expense Assumptions'!$C$10</definedName>
  </definedNames>
  <calcPr fullCalcOnLoad="1"/>
</workbook>
</file>

<file path=xl/comments8.xml><?xml version="1.0" encoding="utf-8"?>
<comments xmlns="http://schemas.openxmlformats.org/spreadsheetml/2006/main">
  <authors>
    <author>Author</author>
  </authors>
  <commentList>
    <comment ref="E325" authorId="0">
      <text>
        <r>
          <rPr>
            <sz val="8"/>
            <rFont val="Tahoma"/>
            <family val="0"/>
          </rPr>
          <t xml:space="preserve">The amount of 401(k) matching can take several forms, safe harbor plans calculate the employer match based on certain plan testing.  If the match is a flat percentage of payroll for your plan up to a limit these cells can be used.  Otherwise you may need to consult your tax advisor as to the forecasted payment.
</t>
        </r>
      </text>
    </comment>
  </commentList>
</comments>
</file>

<file path=xl/sharedStrings.xml><?xml version="1.0" encoding="utf-8"?>
<sst xmlns="http://schemas.openxmlformats.org/spreadsheetml/2006/main" count="905" uniqueCount="428">
  <si>
    <t>Seminars</t>
  </si>
  <si>
    <t>Design</t>
  </si>
  <si>
    <t>Domain Name</t>
  </si>
  <si>
    <t>Professional Fees</t>
  </si>
  <si>
    <t>Office Supplies</t>
  </si>
  <si>
    <t>Licenses and Permits</t>
  </si>
  <si>
    <t>Accounting Fees</t>
  </si>
  <si>
    <t>Website Development</t>
  </si>
  <si>
    <t>Change in Cash</t>
  </si>
  <si>
    <t>Beginning Cash</t>
  </si>
  <si>
    <t>Ending Cash</t>
  </si>
  <si>
    <t>Wages and Benefits</t>
  </si>
  <si>
    <t>Total</t>
  </si>
  <si>
    <t>Sales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</si>
  <si>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</si>
  <si>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</si>
  <si>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</si>
  <si>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</si>
  <si>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</si>
  <si>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</si>
  <si>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</si>
  <si>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</si>
  <si>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</si>
  <si>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Wages</t>
  </si>
  <si>
    <t>Payroll Taxes</t>
  </si>
  <si>
    <t>Benefits</t>
  </si>
  <si>
    <t>Health Insurance</t>
  </si>
  <si>
    <t>Life Insurance</t>
  </si>
  <si>
    <t>Disability</t>
  </si>
  <si>
    <t>401(k) Employer Matching</t>
  </si>
  <si>
    <t>FUTA</t>
  </si>
  <si>
    <t>Workmens Compensation</t>
  </si>
  <si>
    <t>Total Wages</t>
  </si>
  <si>
    <t>Total Payroll Taxes</t>
  </si>
  <si>
    <t>Total Benefits</t>
  </si>
  <si>
    <t>Annual</t>
  </si>
  <si>
    <t>Gross Pay</t>
  </si>
  <si>
    <t>Individuals</t>
  </si>
  <si>
    <t>Premiums</t>
  </si>
  <si>
    <t>Individual</t>
  </si>
  <si>
    <t>May</t>
  </si>
  <si>
    <t>June</t>
  </si>
  <si>
    <t>July</t>
  </si>
  <si>
    <t>Dec</t>
  </si>
  <si>
    <t>Jan</t>
  </si>
  <si>
    <t>Feb</t>
  </si>
  <si>
    <t>Mar</t>
  </si>
  <si>
    <t>Apr</t>
  </si>
  <si>
    <t>Aug</t>
  </si>
  <si>
    <t>Sept</t>
  </si>
  <si>
    <t>Oct</t>
  </si>
  <si>
    <t>Nov</t>
  </si>
  <si>
    <t>Date</t>
  </si>
  <si>
    <t>Month</t>
  </si>
  <si>
    <t>Assumptions</t>
  </si>
  <si>
    <t>Family</t>
  </si>
  <si>
    <t>Social Security</t>
  </si>
  <si>
    <t>Medicare</t>
  </si>
  <si>
    <t>None</t>
  </si>
  <si>
    <t>Max Wage</t>
  </si>
  <si>
    <t>Max Tax</t>
  </si>
  <si>
    <t>Rate</t>
  </si>
  <si>
    <t>Taxable Income</t>
  </si>
  <si>
    <t>$0-50,000</t>
  </si>
  <si>
    <t>50,001-75,000</t>
  </si>
  <si>
    <t>75,001-100,000</t>
  </si>
  <si>
    <t>100,001-335,000</t>
  </si>
  <si>
    <t>335,001-10,000,000</t>
  </si>
  <si>
    <t>10,000,001-15,000,000</t>
  </si>
  <si>
    <t>15,000,001-18,333,333</t>
  </si>
  <si>
    <t>Over 18,333,333</t>
  </si>
  <si>
    <t>Formula and Reference Data</t>
  </si>
  <si>
    <t>Payroll Tax</t>
  </si>
  <si>
    <t>Soc. Sec.</t>
  </si>
  <si>
    <t>Payment</t>
  </si>
  <si>
    <t>Frequency</t>
  </si>
  <si>
    <t>Form 940</t>
  </si>
  <si>
    <t>Form 941</t>
  </si>
  <si>
    <t>Annually</t>
  </si>
  <si>
    <t>w/Payroll</t>
  </si>
  <si>
    <t>Filing Form</t>
  </si>
  <si>
    <t>Rate varies by state and by employee segment</t>
  </si>
  <si>
    <t>HSA Matching</t>
  </si>
  <si>
    <t>HRA Payments</t>
  </si>
  <si>
    <t>Year</t>
  </si>
  <si>
    <t>Time Value</t>
  </si>
  <si>
    <t>Value</t>
  </si>
  <si>
    <t>Hire Date</t>
  </si>
  <si>
    <t>Mo.</t>
  </si>
  <si>
    <t>Yr.</t>
  </si>
  <si>
    <t>Health</t>
  </si>
  <si>
    <t>Premium</t>
  </si>
  <si>
    <t>Employee</t>
  </si>
  <si>
    <t>Employer</t>
  </si>
  <si>
    <t>Employee Name or Title</t>
  </si>
  <si>
    <t>FICA Tax</t>
  </si>
  <si>
    <t>FUTA Tax - Payable Quarterly</t>
  </si>
  <si>
    <t>Health Insurance Premiums</t>
  </si>
  <si>
    <t>Other Health Insurance Payments (HSA/HRA)</t>
  </si>
  <si>
    <t>Disability and Other</t>
  </si>
  <si>
    <t>Life</t>
  </si>
  <si>
    <t>Other</t>
  </si>
  <si>
    <t>Portion</t>
  </si>
  <si>
    <t>Matching percentage</t>
  </si>
  <si>
    <t>Limit</t>
  </si>
  <si>
    <t>Monthly</t>
  </si>
  <si>
    <t>Cost</t>
  </si>
  <si>
    <t>401(k) Contribution Limits</t>
  </si>
  <si>
    <t xml:space="preserve">After 2006, the maximum pre-tax contribution limit is indexed in $500 increments for inflation. </t>
  </si>
  <si>
    <t>Insurance</t>
  </si>
  <si>
    <t>Share</t>
  </si>
  <si>
    <t>First Year for Projection</t>
  </si>
  <si>
    <t>Live Events</t>
  </si>
  <si>
    <t>Print</t>
  </si>
  <si>
    <t>Radio</t>
  </si>
  <si>
    <t>Online</t>
  </si>
  <si>
    <t>Event Fees</t>
  </si>
  <si>
    <t>Travel and Lodging Costs</t>
  </si>
  <si>
    <t xml:space="preserve">Collateral </t>
  </si>
  <si>
    <t>Printing</t>
  </si>
  <si>
    <t>Advertisements</t>
  </si>
  <si>
    <t>Placement</t>
  </si>
  <si>
    <t>Mailings</t>
  </si>
  <si>
    <t>Postage</t>
  </si>
  <si>
    <t>Telemarketing</t>
  </si>
  <si>
    <t>Call Lists</t>
  </si>
  <si>
    <t>Outside Service Fees</t>
  </si>
  <si>
    <t>Ad Creative</t>
  </si>
  <si>
    <t>Ad Production</t>
  </si>
  <si>
    <t>Ad Placement Fees</t>
  </si>
  <si>
    <t>Trade Show Booth</t>
  </si>
  <si>
    <t>Development</t>
  </si>
  <si>
    <t>Adwords</t>
  </si>
  <si>
    <t>Other Online Advertising</t>
  </si>
  <si>
    <t>Public Relations</t>
  </si>
  <si>
    <t>Agency Fees</t>
  </si>
  <si>
    <t>Other Fees</t>
  </si>
  <si>
    <t>Creative</t>
  </si>
  <si>
    <t>Programming</t>
  </si>
  <si>
    <t>Workmens Compensation Rate</t>
  </si>
  <si>
    <t>Travel and Entertainment</t>
  </si>
  <si>
    <t>Legal and Accounting</t>
  </si>
  <si>
    <t>Legal - Startup Costs</t>
  </si>
  <si>
    <t>Legal - General Counsel</t>
  </si>
  <si>
    <t>Bookkeeping Fees</t>
  </si>
  <si>
    <t>Consulting</t>
  </si>
  <si>
    <t>Technology Costs</t>
  </si>
  <si>
    <t>Other Professional Consulting</t>
  </si>
  <si>
    <t>Hardware</t>
  </si>
  <si>
    <t>Software</t>
  </si>
  <si>
    <t>Desktop Computers/Laptops</t>
  </si>
  <si>
    <t>Office Software</t>
  </si>
  <si>
    <t>Accounting Software</t>
  </si>
  <si>
    <t>Customer Relationship Management</t>
  </si>
  <si>
    <t>Backoffice Software</t>
  </si>
  <si>
    <t>Mail Server</t>
  </si>
  <si>
    <t>File Server</t>
  </si>
  <si>
    <t>Database Server</t>
  </si>
  <si>
    <t>Database Software</t>
  </si>
  <si>
    <t>Firewall</t>
  </si>
  <si>
    <t>AntiSpam</t>
  </si>
  <si>
    <t>Spyware</t>
  </si>
  <si>
    <t>Routers</t>
  </si>
  <si>
    <t>Communications</t>
  </si>
  <si>
    <t>Cellular Phones</t>
  </si>
  <si>
    <t>PDA's</t>
  </si>
  <si>
    <t>Phone System</t>
  </si>
  <si>
    <t>Hosting Fees</t>
  </si>
  <si>
    <t>Monthly IT Services and Support</t>
  </si>
  <si>
    <t>Special Projects</t>
  </si>
  <si>
    <t>Cash Provided by Operations</t>
  </si>
  <si>
    <t>Financing</t>
  </si>
  <si>
    <t>Borrowings</t>
  </si>
  <si>
    <t>Repayments</t>
  </si>
  <si>
    <t>Investment</t>
  </si>
  <si>
    <t>Distributions</t>
  </si>
  <si>
    <t>Dividends</t>
  </si>
  <si>
    <t>Total Cash Provided by Operations</t>
  </si>
  <si>
    <t>Total Cash Provided by Financing</t>
  </si>
  <si>
    <t>Company Name for Reports</t>
  </si>
  <si>
    <t>Cash Management Report</t>
  </si>
  <si>
    <t>Important Company LLC</t>
  </si>
  <si>
    <t>Report Formatting</t>
  </si>
  <si>
    <t>Report Assumptions</t>
  </si>
  <si>
    <t>Employee 1</t>
  </si>
  <si>
    <t>Operating Expenses - Cash Used to Run Your Business</t>
  </si>
  <si>
    <t>Company Logo Insert Here</t>
  </si>
  <si>
    <t>401(k) Employer ER Matching</t>
  </si>
  <si>
    <t>Directors and Officers</t>
  </si>
  <si>
    <t>Property &amp; Casualty</t>
  </si>
  <si>
    <t>Keyman Life or Partners Buyout</t>
  </si>
  <si>
    <t>Security Certifications (SSL) - Internet Retail</t>
  </si>
  <si>
    <t>Office Equipment</t>
  </si>
  <si>
    <t>Fax Machine</t>
  </si>
  <si>
    <t>Copier(s)</t>
  </si>
  <si>
    <t>Postage Meter</t>
  </si>
  <si>
    <t>Paper and Office Supplies</t>
  </si>
  <si>
    <t>Food and Beverages</t>
  </si>
  <si>
    <t>Toner and Printer Ink</t>
  </si>
  <si>
    <t>Professional Development</t>
  </si>
  <si>
    <t>Employee Education</t>
  </si>
  <si>
    <t>Licensing Classes</t>
  </si>
  <si>
    <t>Magazine and Newspaper Subscriptions</t>
  </si>
  <si>
    <t>Filling Fees</t>
  </si>
  <si>
    <t>License and Permit Fees</t>
  </si>
  <si>
    <t>Association Dues</t>
  </si>
  <si>
    <t>Inventory</t>
  </si>
  <si>
    <t>Shipping</t>
  </si>
  <si>
    <t>Returns</t>
  </si>
  <si>
    <t>Equipment</t>
  </si>
  <si>
    <t>Outside Services</t>
  </si>
  <si>
    <t>Item A</t>
  </si>
  <si>
    <t>Raw Materials or Merchandise for Sale</t>
  </si>
  <si>
    <t>Item B</t>
  </si>
  <si>
    <t>Item C</t>
  </si>
  <si>
    <t>Item D</t>
  </si>
  <si>
    <t>Item E</t>
  </si>
  <si>
    <t>Item F</t>
  </si>
  <si>
    <t>Delivery Charges</t>
  </si>
  <si>
    <t>Shipping Insurance</t>
  </si>
  <si>
    <t>Packaging Materials</t>
  </si>
  <si>
    <t>Other Shipping Charges</t>
  </si>
  <si>
    <t>Return Shipping Charges</t>
  </si>
  <si>
    <t>Costs to Restock</t>
  </si>
  <si>
    <t>Machinery</t>
  </si>
  <si>
    <t>Vehicles</t>
  </si>
  <si>
    <t>Automobile</t>
  </si>
  <si>
    <t>Mileage Reimbursement</t>
  </si>
  <si>
    <t>Car Payments</t>
  </si>
  <si>
    <t>Gasoline</t>
  </si>
  <si>
    <t>Maintenance</t>
  </si>
  <si>
    <t>Sales &amp; Marketing</t>
  </si>
  <si>
    <t>Machine 1</t>
  </si>
  <si>
    <t>Machine 2</t>
  </si>
  <si>
    <t>Machine 3</t>
  </si>
  <si>
    <t>Machine 4</t>
  </si>
  <si>
    <t>Vehicle 1</t>
  </si>
  <si>
    <t>Vehicle 2</t>
  </si>
  <si>
    <t>Vehicle 3</t>
  </si>
  <si>
    <t>Vehicle 4</t>
  </si>
  <si>
    <t xml:space="preserve">Click Here to Enter </t>
  </si>
  <si>
    <t>Administrative Costs</t>
  </si>
  <si>
    <t>Facility</t>
  </si>
  <si>
    <t>Rent</t>
  </si>
  <si>
    <t>Mortgage</t>
  </si>
  <si>
    <t>Telephone</t>
  </si>
  <si>
    <t>Cleaning</t>
  </si>
  <si>
    <t>Desks, Chairs, Cubicles, Filing Cabinets</t>
  </si>
  <si>
    <t>Subtotal</t>
  </si>
  <si>
    <t>Enter the cash you expect to spend by operating category by clicking below</t>
  </si>
  <si>
    <t>Employee Name</t>
  </si>
  <si>
    <t>Getting Cash to Run or Start Your Business</t>
  </si>
  <si>
    <t>How Much Cash Do You have to Start?</t>
  </si>
  <si>
    <t>Total Cash Used in Operations</t>
  </si>
  <si>
    <t>Cash Used in Operations</t>
  </si>
  <si>
    <t>Net Cash (Used) Provided</t>
  </si>
  <si>
    <t>Retail</t>
  </si>
  <si>
    <t>Business to Business</t>
  </si>
  <si>
    <t>Business to Consumer (retail)</t>
  </si>
  <si>
    <t>Units</t>
  </si>
  <si>
    <t>Unit Price</t>
  </si>
  <si>
    <t>A</t>
  </si>
  <si>
    <t>B</t>
  </si>
  <si>
    <t>C</t>
  </si>
  <si>
    <t>D</t>
  </si>
  <si>
    <t>E</t>
  </si>
  <si>
    <t>F</t>
  </si>
  <si>
    <t>Professional Services</t>
  </si>
  <si>
    <t>Service Group</t>
  </si>
  <si>
    <t>Hours</t>
  </si>
  <si>
    <t>Hourly Rate</t>
  </si>
  <si>
    <t>Hourly Billing</t>
  </si>
  <si>
    <t>Fixed Fee Contracts</t>
  </si>
  <si>
    <t>Contracts</t>
  </si>
  <si>
    <t>Avg. Revenue</t>
  </si>
  <si>
    <t>Monthly Revenue</t>
  </si>
  <si>
    <t>Cash Collected</t>
  </si>
  <si>
    <t>No Lag</t>
  </si>
  <si>
    <t>Net 30</t>
  </si>
  <si>
    <t>Net 60</t>
  </si>
  <si>
    <t>Avg. Price</t>
  </si>
  <si>
    <t>Net 90</t>
  </si>
  <si>
    <t>Price % Inc (Dec)</t>
  </si>
  <si>
    <t>Business to Consumer or Retail Businesses</t>
  </si>
  <si>
    <t>Fixed Fee</t>
  </si>
  <si>
    <t>Hourly</t>
  </si>
  <si>
    <t>Product Name</t>
  </si>
  <si>
    <t>Product Line A</t>
  </si>
  <si>
    <t>Product Line B</t>
  </si>
  <si>
    <t>Product Line C</t>
  </si>
  <si>
    <t>Product Line D</t>
  </si>
  <si>
    <t>Product Line E</t>
  </si>
  <si>
    <t>Product Line F</t>
  </si>
  <si>
    <t>Forecasted Volume Worksheet</t>
  </si>
  <si>
    <t>Business</t>
  </si>
  <si>
    <t>Forecasted Price Changes - Percentage Increase</t>
  </si>
  <si>
    <t>How will you make money?</t>
  </si>
  <si>
    <t>Overview</t>
  </si>
  <si>
    <t>This workbook is designed so it can be used by a variety of businesses</t>
  </si>
  <si>
    <t>To make this workbook usable by most types of business, it has separate input</t>
  </si>
  <si>
    <t>sections for different types of businesses, specifically:</t>
  </si>
  <si>
    <t>Business to consumer or retail business</t>
  </si>
  <si>
    <t xml:space="preserve">This is any type of business that is selling something to consumers, </t>
  </si>
  <si>
    <t>whether it is online, through a store or a combination of both.</t>
  </si>
  <si>
    <t>Business to business</t>
  </si>
  <si>
    <t>Any type of business that primarily sells something to other businesses</t>
  </si>
  <si>
    <t>Professional services</t>
  </si>
  <si>
    <t>Hourly - any type of business that provides a service charging an hourly rate</t>
  </si>
  <si>
    <t>Fixed Fee - any type of business that provides a service charging a fixed fee</t>
  </si>
  <si>
    <t>A little something of each</t>
  </si>
  <si>
    <t>Some businesses have elements of each of the primary business categories</t>
  </si>
  <si>
    <t xml:space="preserve">listed above or 'blend' their products or services.  The various input areas for </t>
  </si>
  <si>
    <t>each line of business helps you build forecasts that fit your business.</t>
  </si>
  <si>
    <t>Product or Service Group names and prices</t>
  </si>
  <si>
    <t>First you need to setup the names of your primary product lines and/or types</t>
  </si>
  <si>
    <t>of services.</t>
  </si>
  <si>
    <t>Volume Assumptions</t>
  </si>
  <si>
    <t>How many products will you sell each month or how many hours of service</t>
  </si>
  <si>
    <t>do you think you will provide?  You need to setup the expected volumes for your</t>
  </si>
  <si>
    <t>business as the next step to building your cash inflow forecast.</t>
  </si>
  <si>
    <t>Price Increase Assumptions</t>
  </si>
  <si>
    <t>Many business start out with lower prices to secure a foothold in the market.</t>
  </si>
  <si>
    <t>Others schedule price increases as a normal course of growth.</t>
  </si>
  <si>
    <t>In this step, you can enter any expected increases to your prices over the two</t>
  </si>
  <si>
    <t>year cash flow forecast.</t>
  </si>
  <si>
    <t>Collection Lag</t>
  </si>
  <si>
    <t>Even retail businesses that honor credit cards must wait a few days to collect funds.</t>
  </si>
  <si>
    <t>Business that sell products or services to other businesses sometimes need to wait</t>
  </si>
  <si>
    <t>several months before collecting cash against the bills that are sent out.</t>
  </si>
  <si>
    <t>how long you think it will take to collect cash for products delivered or services rendered.</t>
  </si>
  <si>
    <t>How will you spend money?</t>
  </si>
  <si>
    <t>Payroll and benefits</t>
  </si>
  <si>
    <t>A very big part of most businesses and the first stop as you setup your forecast.</t>
  </si>
  <si>
    <t>Use a best guess regarding people you think you might need as the business grows.</t>
  </si>
  <si>
    <t>If you think you will want to or need to pay for all or some of your employees benefits</t>
  </si>
  <si>
    <t>you can note the type of insurance or other benefits costs you anticipate.</t>
  </si>
  <si>
    <t>Remember you need to consider what benefits you need to cover for you and possibly</t>
  </si>
  <si>
    <t>your family.</t>
  </si>
  <si>
    <t>All other expenses and costs to operate</t>
  </si>
  <si>
    <t>We think this workbook has a fairly exhaustive list of the types of expenses you could</t>
  </si>
  <si>
    <t>incur in small or startup business.  You can always change expense titles or categories</t>
  </si>
  <si>
    <t>to tailor this to your needs.  As you setup this part of your forecast concentrate on when</t>
  </si>
  <si>
    <t>you actually have to pay cash for these expenses, not when you might get a bill.</t>
  </si>
  <si>
    <t>Format and Setup Report Basics</t>
  </si>
  <si>
    <t>Enter Borrowings, Investments, Repayments and Distributions</t>
  </si>
  <si>
    <t>You may find that your cash management report results in you spending</t>
  </si>
  <si>
    <t>a negative cash balance at the end of the month, so you must anticipate how</t>
  </si>
  <si>
    <t>you will make up the difference.  You can plan to either:</t>
  </si>
  <si>
    <t>Invest your own money (be sure to track it no different than any other source of financing)</t>
  </si>
  <si>
    <t>Borrow money from a bank or other sources</t>
  </si>
  <si>
    <t>Land investment capital, typically buying an equity stake in your business</t>
  </si>
  <si>
    <t>Enter the amounts needed to 'balance' your report</t>
  </si>
  <si>
    <t>Generating Cash Flow for Your Business</t>
  </si>
  <si>
    <t>Professional Services - Hourly</t>
  </si>
  <si>
    <t>Professional Services - Fixed Fee</t>
  </si>
  <si>
    <t>By Business Type or Classification</t>
  </si>
  <si>
    <t>Hourly Service Group A</t>
  </si>
  <si>
    <t>Hourly Service Group B</t>
  </si>
  <si>
    <t>Hourly Service Group C</t>
  </si>
  <si>
    <t>Hourly Service Group D</t>
  </si>
  <si>
    <t>Hourly Service Group E</t>
  </si>
  <si>
    <t>Hourly Service Group F</t>
  </si>
  <si>
    <t>Fixed Fee Service Group A</t>
  </si>
  <si>
    <t>Fixed Fee Service Group B</t>
  </si>
  <si>
    <t>Fixed Fee Service Group C</t>
  </si>
  <si>
    <t>Fixed Fee Service Group D</t>
  </si>
  <si>
    <t>Fixed Fee Service Group E</t>
  </si>
  <si>
    <t>Fixed Fee Service Group F</t>
  </si>
  <si>
    <t>In this last step of forecasting cash coming into the business,  outline</t>
  </si>
  <si>
    <t xml:space="preserve">Business to Consumer or </t>
  </si>
  <si>
    <t>Retail Businesses</t>
  </si>
  <si>
    <t>Entering Your Data</t>
  </si>
  <si>
    <t>You will be guided to enter information needed to develop</t>
  </si>
  <si>
    <t>your cash management report.  All the places to enter</t>
  </si>
  <si>
    <t>information are highlighted as</t>
  </si>
  <si>
    <t>Yellow</t>
  </si>
  <si>
    <t>input cells.</t>
  </si>
  <si>
    <t>You will find that you can enter and change data in the</t>
  </si>
  <si>
    <t>highlighted cells but nowhere else on the spreadsheet.</t>
  </si>
  <si>
    <t>Financing Activities</t>
  </si>
  <si>
    <t>Operations</t>
  </si>
  <si>
    <t>Cash Provided by Business</t>
  </si>
  <si>
    <t>Cash Used by Business</t>
  </si>
  <si>
    <t>Net Increase (Decrease)</t>
  </si>
  <si>
    <t>Ending Cash Balance</t>
  </si>
  <si>
    <t>Ending Cash Balance before</t>
  </si>
  <si>
    <t>Details of Cash Provided</t>
  </si>
  <si>
    <t>Additional Items</t>
  </si>
  <si>
    <t>Details of Cash Used</t>
  </si>
  <si>
    <t>Costs of Sales</t>
  </si>
  <si>
    <t>Plan</t>
  </si>
  <si>
    <t>Couple</t>
  </si>
  <si>
    <t>Step Four - Financing</t>
  </si>
  <si>
    <t>more than you are taking in.  This is a critical part of the report, you can't have</t>
  </si>
  <si>
    <t>Eligible Employees</t>
  </si>
  <si>
    <t>Errors and Omissions</t>
  </si>
  <si>
    <t>Shipping and Delivery Charges</t>
  </si>
  <si>
    <t>Utilities</t>
  </si>
  <si>
    <t>Click Here to Enter this Information</t>
  </si>
  <si>
    <t>Status Message -</t>
  </si>
  <si>
    <t xml:space="preserve">  Assumptions</t>
  </si>
  <si>
    <t>Cash Provided</t>
  </si>
  <si>
    <t>Cash Used</t>
  </si>
  <si>
    <t>Status</t>
  </si>
  <si>
    <t>Summary System Status Messages</t>
  </si>
  <si>
    <t>Cash</t>
  </si>
  <si>
    <t>Questions or Comments?</t>
  </si>
  <si>
    <t xml:space="preserve">Please contact us and let us know how we can improve this tool or </t>
  </si>
  <si>
    <t>if we answer a question you might have:</t>
  </si>
  <si>
    <t>Investment (money received)</t>
  </si>
  <si>
    <t>Distributions (money returned)</t>
  </si>
  <si>
    <t>Dividends (money returned)</t>
  </si>
  <si>
    <t>Few businesses collect cash on the spot for services rendered or products delivered.</t>
  </si>
  <si>
    <r>
      <t>Print Your Reports</t>
    </r>
    <r>
      <rPr>
        <b/>
        <sz val="11"/>
        <rFont val="Arial"/>
        <family val="2"/>
      </rPr>
      <t xml:space="preserve"> - Click on the Report Name Below to Print</t>
    </r>
  </si>
  <si>
    <t>Step 1</t>
  </si>
  <si>
    <t>Step 2</t>
  </si>
  <si>
    <t>Step 3</t>
  </si>
  <si>
    <t>Step 4</t>
  </si>
  <si>
    <r>
      <t>Step Three</t>
    </r>
    <r>
      <rPr>
        <b/>
        <sz val="16"/>
        <rFont val="Arial"/>
        <family val="2"/>
      </rPr>
      <t xml:space="preserve"> - How Much and When do You think Your Prices will Increase?</t>
    </r>
  </si>
  <si>
    <r>
      <t>Step Two</t>
    </r>
    <r>
      <rPr>
        <b/>
        <sz val="16"/>
        <rFont val="Arial"/>
        <family val="2"/>
      </rPr>
      <t xml:space="preserve"> - How Much and When do You Think You Will Sell?</t>
    </r>
  </si>
  <si>
    <r>
      <t>Step Four</t>
    </r>
    <r>
      <rPr>
        <b/>
        <sz val="16"/>
        <rFont val="Arial"/>
        <family val="2"/>
      </rPr>
      <t xml:space="preserve"> - How Long Will It Take to Collect Cash from Sales, What is Your Collection Lag?</t>
    </r>
  </si>
  <si>
    <r>
      <t>Step One</t>
    </r>
    <r>
      <rPr>
        <b/>
        <sz val="16"/>
        <rFont val="Arial"/>
        <family val="2"/>
      </rPr>
      <t xml:space="preserve"> - What are Your Products or Services and What will You Charge for Them?</t>
    </r>
  </si>
  <si>
    <r>
      <t>Step One</t>
    </r>
    <r>
      <rPr>
        <b/>
        <sz val="16"/>
        <rFont val="Arial"/>
        <family val="2"/>
      </rPr>
      <t xml:space="preserve"> - Who is going to Work for You, When Will They Start and What Will They be Paid?</t>
    </r>
  </si>
  <si>
    <r>
      <t>Step Two</t>
    </r>
    <r>
      <rPr>
        <b/>
        <sz val="16"/>
        <rFont val="Arial"/>
        <family val="2"/>
      </rPr>
      <t xml:space="preserve"> - How much cash will you be spending to run operate your business?</t>
    </r>
  </si>
  <si>
    <t>How to Use this Workbook</t>
  </si>
  <si>
    <t>Copyright © 2010 StartupNation, LLC</t>
  </si>
  <si>
    <t>Payroll Taxes Rates - Employer Share for 2010</t>
  </si>
  <si>
    <t>Corporate Income Taxes (2010)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</si>
</sst>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mmm\-yy;@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h:mm:ss\ AM/PM"/>
    <numFmt numFmtId="176" formatCode="m/d/yy;@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00_);_(* \(#,##0.0000\);_(* &quot;-&quot;????_);_(@_)"/>
    <numFmt numFmtId="180" formatCode="#,##0.000"/>
    <numFmt numFmtId="181" formatCode="#,##0.0000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9"/>
      <color indexed="59"/>
      <name val="Verdana"/>
      <family val="2"/>
    </font>
    <font>
      <sz val="8.5"/>
      <name val="Verdana"/>
      <family val="2"/>
    </font>
    <font>
      <sz val="8"/>
      <name val="Tahoma"/>
      <family val="0"/>
    </font>
    <font>
      <b/>
      <sz val="11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indexed="17"/>
      <name val="Arial"/>
      <family val="0"/>
    </font>
    <font>
      <sz val="14"/>
      <name val="Arial"/>
      <family val="0"/>
    </font>
    <font>
      <sz val="14"/>
      <color indexed="17"/>
      <name val="Arial"/>
      <family val="0"/>
    </font>
    <font>
      <sz val="10"/>
      <color indexed="17"/>
      <name val="Arial"/>
      <family val="0"/>
    </font>
    <font>
      <sz val="11"/>
      <color indexed="17"/>
      <name val="Arial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2"/>
      <name val="Verdana"/>
      <family val="2"/>
    </font>
    <font>
      <b/>
      <u val="single"/>
      <sz val="10"/>
      <color indexed="12"/>
      <name val="Arial"/>
      <family val="2"/>
    </font>
    <font>
      <b/>
      <sz val="18"/>
      <color indexed="30"/>
      <name val="Arial"/>
      <family val="2"/>
    </font>
    <font>
      <u val="single"/>
      <sz val="10"/>
      <name val="Arial"/>
      <family val="0"/>
    </font>
    <font>
      <b/>
      <u val="single"/>
      <sz val="10"/>
      <color indexed="9"/>
      <name val="Arial"/>
      <family val="0"/>
    </font>
    <font>
      <b/>
      <sz val="16"/>
      <name val="Arial"/>
      <family val="2"/>
    </font>
    <font>
      <b/>
      <sz val="14"/>
      <color indexed="53"/>
      <name val="Arial"/>
      <family val="2"/>
    </font>
    <font>
      <b/>
      <sz val="16"/>
      <color indexed="53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30"/>
      </left>
      <right>
        <color indexed="63"/>
      </right>
      <top style="thick">
        <color indexed="30"/>
      </top>
      <bottom>
        <color indexed="63"/>
      </bottom>
    </border>
    <border>
      <left>
        <color indexed="63"/>
      </left>
      <right>
        <color indexed="63"/>
      </right>
      <top style="thick">
        <color indexed="30"/>
      </top>
      <bottom>
        <color indexed="63"/>
      </bottom>
    </border>
    <border>
      <left>
        <color indexed="63"/>
      </left>
      <right style="thick">
        <color indexed="30"/>
      </right>
      <top style="thick">
        <color indexed="30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0"/>
      </right>
      <top>
        <color indexed="63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 style="thick">
        <color indexed="30"/>
      </right>
      <top>
        <color indexed="63"/>
      </top>
      <bottom style="thick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44" fontId="0" fillId="33" borderId="10" xfId="44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16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5" fillId="34" borderId="0" xfId="0" applyFont="1" applyFill="1" applyBorder="1" applyAlignment="1" quotePrefix="1">
      <alignment/>
    </xf>
    <xf numFmtId="0" fontId="0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20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9" fontId="14" fillId="34" borderId="0" xfId="59" applyFont="1" applyFill="1" applyAlignment="1">
      <alignment/>
    </xf>
    <xf numFmtId="9" fontId="0" fillId="34" borderId="0" xfId="59" applyFont="1" applyFill="1" applyAlignment="1">
      <alignment/>
    </xf>
    <xf numFmtId="9" fontId="0" fillId="34" borderId="0" xfId="59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44" fontId="0" fillId="34" borderId="0" xfId="44" applyFont="1" applyFill="1" applyBorder="1" applyAlignment="1">
      <alignment/>
    </xf>
    <xf numFmtId="44" fontId="0" fillId="34" borderId="0" xfId="44" applyFont="1" applyFill="1" applyAlignment="1">
      <alignment/>
    </xf>
    <xf numFmtId="167" fontId="1" fillId="34" borderId="12" xfId="42" applyNumberFormat="1" applyFont="1" applyFill="1" applyBorder="1" applyAlignment="1">
      <alignment horizontal="center"/>
    </xf>
    <xf numFmtId="165" fontId="1" fillId="34" borderId="13" xfId="42" applyNumberFormat="1" applyFont="1" applyFill="1" applyBorder="1" applyAlignment="1">
      <alignment horizontal="center"/>
    </xf>
    <xf numFmtId="167" fontId="1" fillId="34" borderId="13" xfId="0" applyNumberFormat="1" applyFont="1" applyFill="1" applyBorder="1" applyAlignment="1">
      <alignment horizontal="center"/>
    </xf>
    <xf numFmtId="167" fontId="1" fillId="34" borderId="13" xfId="42" applyNumberFormat="1" applyFont="1" applyFill="1" applyBorder="1" applyAlignment="1">
      <alignment horizontal="center"/>
    </xf>
    <xf numFmtId="167" fontId="1" fillId="34" borderId="14" xfId="0" applyNumberFormat="1" applyFont="1" applyFill="1" applyBorder="1" applyAlignment="1">
      <alignment horizontal="center"/>
    </xf>
    <xf numFmtId="9" fontId="1" fillId="34" borderId="12" xfId="59" applyFont="1" applyFill="1" applyBorder="1" applyAlignment="1">
      <alignment horizontal="center"/>
    </xf>
    <xf numFmtId="9" fontId="1" fillId="34" borderId="13" xfId="59" applyFont="1" applyFill="1" applyBorder="1" applyAlignment="1">
      <alignment horizontal="center"/>
    </xf>
    <xf numFmtId="9" fontId="1" fillId="34" borderId="14" xfId="59" applyFont="1" applyFill="1" applyBorder="1" applyAlignment="1">
      <alignment horizontal="center"/>
    </xf>
    <xf numFmtId="10" fontId="1" fillId="34" borderId="15" xfId="0" applyNumberFormat="1" applyFont="1" applyFill="1" applyBorder="1" applyAlignment="1">
      <alignment/>
    </xf>
    <xf numFmtId="10" fontId="0" fillId="34" borderId="0" xfId="59" applyNumberFormat="1" applyFont="1" applyFill="1" applyBorder="1" applyAlignment="1">
      <alignment horizontal="left"/>
    </xf>
    <xf numFmtId="10" fontId="0" fillId="34" borderId="0" xfId="59" applyNumberFormat="1" applyFont="1" applyFill="1" applyAlignment="1">
      <alignment/>
    </xf>
    <xf numFmtId="44" fontId="14" fillId="34" borderId="0" xfId="44" applyFont="1" applyFill="1" applyAlignment="1">
      <alignment/>
    </xf>
    <xf numFmtId="165" fontId="1" fillId="34" borderId="0" xfId="42" applyNumberFormat="1" applyFont="1" applyFill="1" applyBorder="1" applyAlignment="1">
      <alignment horizontal="center"/>
    </xf>
    <xf numFmtId="165" fontId="0" fillId="34" borderId="0" xfId="42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left" indent="1"/>
    </xf>
    <xf numFmtId="165" fontId="1" fillId="34" borderId="0" xfId="42" applyNumberFormat="1" applyFont="1" applyFill="1" applyBorder="1" applyAlignment="1">
      <alignment horizontal="center" wrapText="1"/>
    </xf>
    <xf numFmtId="0" fontId="2" fillId="34" borderId="0" xfId="53" applyFill="1" applyAlignment="1" applyProtection="1">
      <alignment horizontal="right"/>
      <protection/>
    </xf>
    <xf numFmtId="0" fontId="2" fillId="34" borderId="0" xfId="53" applyFont="1" applyFill="1" applyBorder="1" applyAlignment="1" applyProtection="1">
      <alignment/>
      <protection/>
    </xf>
    <xf numFmtId="0" fontId="21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left"/>
    </xf>
    <xf numFmtId="0" fontId="9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0" fillId="34" borderId="0" xfId="0" applyNumberForma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10" fillId="34" borderId="0" xfId="0" applyNumberFormat="1" applyFont="1" applyFill="1" applyAlignment="1">
      <alignment/>
    </xf>
    <xf numFmtId="0" fontId="9" fillId="34" borderId="11" xfId="0" applyNumberFormat="1" applyFont="1" applyFill="1" applyBorder="1" applyAlignment="1">
      <alignment horizontal="center"/>
    </xf>
    <xf numFmtId="0" fontId="10" fillId="34" borderId="0" xfId="0" applyNumberFormat="1" applyFont="1" applyFill="1" applyBorder="1" applyAlignment="1">
      <alignment/>
    </xf>
    <xf numFmtId="0" fontId="9" fillId="34" borderId="13" xfId="0" applyNumberFormat="1" applyFont="1" applyFill="1" applyBorder="1" applyAlignment="1">
      <alignment horizontal="center"/>
    </xf>
    <xf numFmtId="0" fontId="9" fillId="34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Alignment="1">
      <alignment/>
    </xf>
    <xf numFmtId="41" fontId="0" fillId="34" borderId="0" xfId="0" applyNumberFormat="1" applyFill="1" applyAlignment="1">
      <alignment/>
    </xf>
    <xf numFmtId="41" fontId="0" fillId="34" borderId="0" xfId="0" applyNumberFormat="1" applyFill="1" applyBorder="1" applyAlignment="1">
      <alignment/>
    </xf>
    <xf numFmtId="0" fontId="9" fillId="34" borderId="0" xfId="44" applyNumberFormat="1" applyFont="1" applyFill="1" applyAlignment="1">
      <alignment/>
    </xf>
    <xf numFmtId="0" fontId="0" fillId="34" borderId="0" xfId="44" applyNumberFormat="1" applyFont="1" applyFill="1" applyAlignment="1">
      <alignment/>
    </xf>
    <xf numFmtId="0" fontId="0" fillId="34" borderId="0" xfId="44" applyNumberFormat="1" applyFont="1" applyFill="1" applyAlignment="1">
      <alignment/>
    </xf>
    <xf numFmtId="0" fontId="0" fillId="34" borderId="0" xfId="44" applyNumberFormat="1" applyFont="1" applyFill="1" applyAlignment="1">
      <alignment/>
    </xf>
    <xf numFmtId="178" fontId="0" fillId="34" borderId="0" xfId="44" applyNumberFormat="1" applyFont="1" applyFill="1" applyAlignment="1">
      <alignment/>
    </xf>
    <xf numFmtId="178" fontId="0" fillId="34" borderId="0" xfId="44" applyNumberFormat="1" applyFont="1" applyFill="1" applyBorder="1" applyAlignment="1">
      <alignment/>
    </xf>
    <xf numFmtId="41" fontId="0" fillId="34" borderId="13" xfId="0" applyNumberFormat="1" applyFill="1" applyBorder="1" applyAlignment="1">
      <alignment/>
    </xf>
    <xf numFmtId="41" fontId="0" fillId="34" borderId="11" xfId="0" applyNumberFormat="1" applyFill="1" applyBorder="1" applyAlignment="1">
      <alignment/>
    </xf>
    <xf numFmtId="0" fontId="11" fillId="34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41" fontId="0" fillId="34" borderId="0" xfId="42" applyNumberFormat="1" applyFont="1" applyFill="1" applyAlignment="1">
      <alignment/>
    </xf>
    <xf numFmtId="41" fontId="0" fillId="34" borderId="0" xfId="42" applyNumberFormat="1" applyFont="1" applyFill="1" applyBorder="1" applyAlignment="1">
      <alignment/>
    </xf>
    <xf numFmtId="41" fontId="0" fillId="34" borderId="11" xfId="42" applyNumberFormat="1" applyFont="1" applyFill="1" applyBorder="1" applyAlignment="1">
      <alignment/>
    </xf>
    <xf numFmtId="0" fontId="1" fillId="34" borderId="0" xfId="44" applyNumberFormat="1" applyFont="1" applyFill="1" applyAlignment="1">
      <alignment/>
    </xf>
    <xf numFmtId="0" fontId="1" fillId="34" borderId="0" xfId="44" applyNumberFormat="1" applyFont="1" applyFill="1" applyAlignment="1">
      <alignment/>
    </xf>
    <xf numFmtId="178" fontId="0" fillId="34" borderId="15" xfId="44" applyNumberFormat="1" applyFont="1" applyFill="1" applyBorder="1" applyAlignment="1">
      <alignment/>
    </xf>
    <xf numFmtId="0" fontId="1" fillId="34" borderId="13" xfId="0" applyNumberFormat="1" applyFont="1" applyFill="1" applyBorder="1" applyAlignment="1">
      <alignment horizontal="center"/>
    </xf>
    <xf numFmtId="43" fontId="0" fillId="34" borderId="0" xfId="0" applyNumberFormat="1" applyFill="1" applyAlignment="1">
      <alignment/>
    </xf>
    <xf numFmtId="43" fontId="0" fillId="34" borderId="0" xfId="0" applyNumberFormat="1" applyFill="1" applyBorder="1" applyAlignment="1">
      <alignment/>
    </xf>
    <xf numFmtId="43" fontId="0" fillId="34" borderId="11" xfId="0" applyNumberFormat="1" applyFill="1" applyBorder="1" applyAlignment="1">
      <alignment/>
    </xf>
    <xf numFmtId="43" fontId="0" fillId="34" borderId="15" xfId="0" applyNumberFormat="1" applyFill="1" applyBorder="1" applyAlignment="1">
      <alignment/>
    </xf>
    <xf numFmtId="0" fontId="0" fillId="34" borderId="0" xfId="0" applyFont="1" applyFill="1" applyAlignment="1">
      <alignment/>
    </xf>
    <xf numFmtId="165" fontId="0" fillId="34" borderId="0" xfId="42" applyNumberFormat="1" applyFont="1" applyFill="1" applyAlignment="1">
      <alignment/>
    </xf>
    <xf numFmtId="167" fontId="1" fillId="34" borderId="0" xfId="0" applyNumberFormat="1" applyFont="1" applyFill="1" applyAlignment="1">
      <alignment horizontal="center"/>
    </xf>
    <xf numFmtId="167" fontId="0" fillId="34" borderId="0" xfId="0" applyNumberFormat="1" applyFont="1" applyFill="1" applyAlignment="1">
      <alignment horizontal="center"/>
    </xf>
    <xf numFmtId="165" fontId="1" fillId="34" borderId="11" xfId="42" applyNumberFormat="1" applyFont="1" applyFill="1" applyBorder="1" applyAlignment="1">
      <alignment horizontal="center"/>
    </xf>
    <xf numFmtId="165" fontId="1" fillId="34" borderId="0" xfId="42" applyNumberFormat="1" applyFont="1" applyFill="1" applyAlignment="1">
      <alignment horizontal="center"/>
    </xf>
    <xf numFmtId="165" fontId="0" fillId="34" borderId="0" xfId="42" applyNumberFormat="1" applyFont="1" applyFill="1" applyAlignment="1">
      <alignment horizontal="center"/>
    </xf>
    <xf numFmtId="43" fontId="0" fillId="34" borderId="0" xfId="42" applyFont="1" applyFill="1" applyAlignment="1">
      <alignment/>
    </xf>
    <xf numFmtId="0" fontId="1" fillId="34" borderId="0" xfId="0" applyFont="1" applyFill="1" applyAlignment="1">
      <alignment horizontal="center"/>
    </xf>
    <xf numFmtId="1" fontId="0" fillId="34" borderId="0" xfId="42" applyNumberFormat="1" applyFont="1" applyFill="1" applyAlignment="1">
      <alignment horizontal="right"/>
    </xf>
    <xf numFmtId="165" fontId="0" fillId="34" borderId="0" xfId="42" applyNumberFormat="1" applyFont="1" applyFill="1" applyAlignment="1">
      <alignment horizontal="right"/>
    </xf>
    <xf numFmtId="3" fontId="0" fillId="34" borderId="0" xfId="42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0" fillId="34" borderId="11" xfId="42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 horizontal="left" indent="1"/>
    </xf>
    <xf numFmtId="3" fontId="0" fillId="34" borderId="0" xfId="42" applyNumberFormat="1" applyFont="1" applyFill="1" applyBorder="1" applyAlignment="1">
      <alignment/>
    </xf>
    <xf numFmtId="9" fontId="1" fillId="34" borderId="0" xfId="59" applyFont="1" applyFill="1" applyAlignment="1">
      <alignment horizontal="center"/>
    </xf>
    <xf numFmtId="165" fontId="1" fillId="34" borderId="0" xfId="42" applyNumberFormat="1" applyFont="1" applyFill="1" applyAlignment="1">
      <alignment/>
    </xf>
    <xf numFmtId="10" fontId="0" fillId="34" borderId="0" xfId="42" applyNumberFormat="1" applyFont="1" applyFill="1" applyAlignment="1">
      <alignment/>
    </xf>
    <xf numFmtId="10" fontId="0" fillId="34" borderId="0" xfId="42" applyNumberFormat="1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/>
    </xf>
    <xf numFmtId="9" fontId="7" fillId="34" borderId="0" xfId="0" applyNumberFormat="1" applyFont="1" applyFill="1" applyAlignment="1">
      <alignment horizontal="center"/>
    </xf>
    <xf numFmtId="165" fontId="1" fillId="34" borderId="0" xfId="42" applyNumberFormat="1" applyFont="1" applyFill="1" applyAlignment="1">
      <alignment horizontal="right"/>
    </xf>
    <xf numFmtId="14" fontId="0" fillId="34" borderId="0" xfId="42" applyNumberFormat="1" applyFont="1" applyFill="1" applyAlignment="1">
      <alignment/>
    </xf>
    <xf numFmtId="0" fontId="0" fillId="34" borderId="0" xfId="42" applyNumberFormat="1" applyFont="1" applyFill="1" applyAlignment="1">
      <alignment/>
    </xf>
    <xf numFmtId="1" fontId="0" fillId="34" borderId="0" xfId="42" applyNumberFormat="1" applyFont="1" applyFill="1" applyAlignment="1">
      <alignment/>
    </xf>
    <xf numFmtId="0" fontId="0" fillId="34" borderId="16" xfId="0" applyFont="1" applyFill="1" applyBorder="1" applyAlignment="1">
      <alignment horizontal="left" vertical="top" wrapText="1"/>
    </xf>
    <xf numFmtId="6" fontId="0" fillId="34" borderId="16" xfId="0" applyNumberFormat="1" applyFont="1" applyFill="1" applyBorder="1" applyAlignment="1">
      <alignment horizontal="left" vertical="top" wrapText="1"/>
    </xf>
    <xf numFmtId="0" fontId="12" fillId="34" borderId="0" xfId="0" applyFont="1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10" fontId="0" fillId="33" borderId="10" xfId="59" applyNumberFormat="1" applyFont="1" applyFill="1" applyBorder="1" applyAlignment="1" applyProtection="1">
      <alignment/>
      <protection locked="0"/>
    </xf>
    <xf numFmtId="1" fontId="0" fillId="33" borderId="10" xfId="42" applyNumberFormat="1" applyFont="1" applyFill="1" applyBorder="1" applyAlignment="1" applyProtection="1">
      <alignment horizontal="right"/>
      <protection locked="0"/>
    </xf>
    <xf numFmtId="9" fontId="0" fillId="33" borderId="10" xfId="59" applyFont="1" applyFill="1" applyBorder="1" applyAlignment="1" applyProtection="1">
      <alignment/>
      <protection locked="0"/>
    </xf>
    <xf numFmtId="165" fontId="0" fillId="33" borderId="10" xfId="42" applyNumberFormat="1" applyFont="1" applyFill="1" applyBorder="1" applyAlignment="1" applyProtection="1">
      <alignment horizontal="center"/>
      <protection locked="0"/>
    </xf>
    <xf numFmtId="3" fontId="0" fillId="33" borderId="10" xfId="42" applyNumberFormat="1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12" fillId="34" borderId="0" xfId="0" applyNumberFormat="1" applyFont="1" applyFill="1" applyAlignment="1">
      <alignment/>
    </xf>
    <xf numFmtId="0" fontId="17" fillId="34" borderId="0" xfId="0" applyNumberFormat="1" applyFont="1" applyFill="1" applyAlignment="1">
      <alignment/>
    </xf>
    <xf numFmtId="44" fontId="17" fillId="34" borderId="0" xfId="44" applyFont="1" applyFill="1" applyAlignment="1">
      <alignment/>
    </xf>
    <xf numFmtId="43" fontId="17" fillId="34" borderId="0" xfId="0" applyNumberFormat="1" applyFont="1" applyFill="1" applyAlignment="1">
      <alignment/>
    </xf>
    <xf numFmtId="44" fontId="1" fillId="34" borderId="0" xfId="44" applyFont="1" applyFill="1" applyAlignment="1">
      <alignment/>
    </xf>
    <xf numFmtId="41" fontId="0" fillId="34" borderId="0" xfId="44" applyNumberFormat="1" applyFont="1" applyFill="1" applyBorder="1" applyAlignment="1">
      <alignment/>
    </xf>
    <xf numFmtId="0" fontId="1" fillId="34" borderId="0" xfId="0" applyNumberFormat="1" applyFont="1" applyFill="1" applyAlignment="1">
      <alignment horizontal="center" wrapText="1"/>
    </xf>
    <xf numFmtId="43" fontId="1" fillId="34" borderId="0" xfId="0" applyNumberFormat="1" applyFont="1" applyFill="1" applyBorder="1" applyAlignment="1">
      <alignment horizontal="center" wrapText="1"/>
    </xf>
    <xf numFmtId="43" fontId="1" fillId="34" borderId="0" xfId="0" applyNumberFormat="1" applyFont="1" applyFill="1" applyAlignment="1">
      <alignment/>
    </xf>
    <xf numFmtId="44" fontId="1" fillId="34" borderId="0" xfId="44" applyFont="1" applyFill="1" applyAlignment="1">
      <alignment horizontal="center" wrapText="1"/>
    </xf>
    <xf numFmtId="43" fontId="1" fillId="34" borderId="0" xfId="0" applyNumberFormat="1" applyFont="1" applyFill="1" applyAlignment="1">
      <alignment horizontal="center" wrapText="1"/>
    </xf>
    <xf numFmtId="0" fontId="13" fillId="34" borderId="0" xfId="0" applyNumberFormat="1" applyFont="1" applyFill="1" applyAlignment="1">
      <alignment/>
    </xf>
    <xf numFmtId="0" fontId="0" fillId="34" borderId="0" xfId="0" applyFill="1" applyBorder="1" applyAlignment="1" applyProtection="1">
      <alignment/>
      <protection locked="0"/>
    </xf>
    <xf numFmtId="165" fontId="0" fillId="34" borderId="0" xfId="42" applyNumberFormat="1" applyFont="1" applyFill="1" applyBorder="1" applyAlignment="1">
      <alignment/>
    </xf>
    <xf numFmtId="3" fontId="0" fillId="34" borderId="0" xfId="42" applyNumberFormat="1" applyFon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167" fontId="13" fillId="34" borderId="0" xfId="0" applyNumberFormat="1" applyFont="1" applyFill="1" applyAlignment="1">
      <alignment horizontal="center"/>
    </xf>
    <xf numFmtId="167" fontId="14" fillId="34" borderId="0" xfId="0" applyNumberFormat="1" applyFont="1" applyFill="1" applyAlignment="1">
      <alignment horizontal="center"/>
    </xf>
    <xf numFmtId="165" fontId="13" fillId="34" borderId="0" xfId="42" applyNumberFormat="1" applyFont="1" applyFill="1" applyBorder="1" applyAlignment="1">
      <alignment horizontal="center"/>
    </xf>
    <xf numFmtId="167" fontId="13" fillId="34" borderId="0" xfId="42" applyNumberFormat="1" applyFont="1" applyFill="1" applyBorder="1" applyAlignment="1">
      <alignment horizontal="center"/>
    </xf>
    <xf numFmtId="167" fontId="13" fillId="34" borderId="0" xfId="0" applyNumberFormat="1" applyFont="1" applyFill="1" applyBorder="1" applyAlignment="1">
      <alignment horizontal="center"/>
    </xf>
    <xf numFmtId="165" fontId="14" fillId="34" borderId="0" xfId="42" applyNumberFormat="1" applyFont="1" applyFill="1" applyAlignment="1">
      <alignment/>
    </xf>
    <xf numFmtId="3" fontId="14" fillId="34" borderId="0" xfId="42" applyNumberFormat="1" applyFont="1" applyFill="1" applyAlignment="1">
      <alignment/>
    </xf>
    <xf numFmtId="3" fontId="14" fillId="34" borderId="0" xfId="0" applyNumberFormat="1" applyFont="1" applyFill="1" applyAlignment="1">
      <alignment/>
    </xf>
    <xf numFmtId="43" fontId="14" fillId="34" borderId="0" xfId="0" applyNumberFormat="1" applyFont="1" applyFill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23" fillId="34" borderId="0" xfId="0" applyFont="1" applyFill="1" applyAlignment="1">
      <alignment/>
    </xf>
    <xf numFmtId="44" fontId="0" fillId="34" borderId="0" xfId="44" applyFont="1" applyFill="1" applyAlignment="1">
      <alignment/>
    </xf>
    <xf numFmtId="0" fontId="0" fillId="34" borderId="0" xfId="59" applyNumberFormat="1" applyFont="1" applyFill="1" applyAlignment="1">
      <alignment/>
    </xf>
    <xf numFmtId="41" fontId="0" fillId="33" borderId="10" xfId="44" applyNumberFormat="1" applyFont="1" applyFill="1" applyBorder="1" applyAlignment="1" applyProtection="1">
      <alignment/>
      <protection locked="0"/>
    </xf>
    <xf numFmtId="0" fontId="2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4" fillId="34" borderId="0" xfId="0" applyNumberFormat="1" applyFont="1" applyFill="1" applyAlignment="1">
      <alignment/>
    </xf>
    <xf numFmtId="0" fontId="14" fillId="34" borderId="0" xfId="0" applyNumberFormat="1" applyFont="1" applyFill="1" applyAlignment="1">
      <alignment/>
    </xf>
    <xf numFmtId="0" fontId="14" fillId="34" borderId="0" xfId="0" applyNumberFormat="1" applyFont="1" applyFill="1" applyAlignment="1">
      <alignment/>
    </xf>
    <xf numFmtId="0" fontId="14" fillId="34" borderId="0" xfId="0" applyNumberFormat="1" applyFont="1" applyFill="1" applyBorder="1" applyAlignment="1">
      <alignment/>
    </xf>
    <xf numFmtId="0" fontId="24" fillId="34" borderId="0" xfId="0" applyNumberFormat="1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2" fillId="34" borderId="0" xfId="53" applyFill="1" applyAlignment="1" applyProtection="1">
      <alignment horizontal="center"/>
      <protection/>
    </xf>
    <xf numFmtId="0" fontId="21" fillId="34" borderId="0" xfId="0" applyFont="1" applyFill="1" applyAlignment="1">
      <alignment horizontal="left"/>
    </xf>
    <xf numFmtId="0" fontId="0" fillId="34" borderId="0" xfId="0" applyFill="1" applyAlignment="1">
      <alignment/>
    </xf>
    <xf numFmtId="165" fontId="22" fillId="34" borderId="0" xfId="42" applyNumberFormat="1" applyFont="1" applyFill="1" applyBorder="1" applyAlignment="1">
      <alignment horizontal="center"/>
    </xf>
    <xf numFmtId="1" fontId="23" fillId="34" borderId="0" xfId="42" applyNumberFormat="1" applyFont="1" applyFill="1" applyBorder="1" applyAlignment="1" applyProtection="1">
      <alignment horizontal="right"/>
      <protection locked="0"/>
    </xf>
    <xf numFmtId="41" fontId="0" fillId="34" borderId="11" xfId="44" applyNumberFormat="1" applyFont="1" applyFill="1" applyBorder="1" applyAlignment="1">
      <alignment/>
    </xf>
    <xf numFmtId="0" fontId="13" fillId="34" borderId="0" xfId="0" applyNumberFormat="1" applyFont="1" applyFill="1" applyAlignment="1" applyProtection="1">
      <alignment/>
      <protection hidden="1"/>
    </xf>
    <xf numFmtId="0" fontId="0" fillId="34" borderId="0" xfId="0" applyNumberFormat="1" applyFill="1" applyAlignment="1" applyProtection="1">
      <alignment/>
      <protection hidden="1"/>
    </xf>
    <xf numFmtId="44" fontId="0" fillId="34" borderId="0" xfId="44" applyFont="1" applyFill="1" applyAlignment="1" applyProtection="1">
      <alignment/>
      <protection hidden="1"/>
    </xf>
    <xf numFmtId="43" fontId="0" fillId="34" borderId="0" xfId="0" applyNumberFormat="1" applyFill="1" applyAlignment="1" applyProtection="1">
      <alignment/>
      <protection hidden="1"/>
    </xf>
    <xf numFmtId="0" fontId="1" fillId="34" borderId="0" xfId="0" applyNumberFormat="1" applyFont="1" applyFill="1" applyAlignment="1" applyProtection="1">
      <alignment/>
      <protection hidden="1"/>
    </xf>
    <xf numFmtId="0" fontId="0" fillId="34" borderId="0" xfId="59" applyNumberFormat="1" applyFont="1" applyFill="1" applyAlignment="1" applyProtection="1">
      <alignment/>
      <protection hidden="1"/>
    </xf>
    <xf numFmtId="0" fontId="1" fillId="34" borderId="13" xfId="0" applyNumberFormat="1" applyFont="1" applyFill="1" applyBorder="1" applyAlignment="1" applyProtection="1">
      <alignment horizontal="center"/>
      <protection hidden="1"/>
    </xf>
    <xf numFmtId="0" fontId="12" fillId="34" borderId="0" xfId="0" applyNumberFormat="1" applyFont="1" applyFill="1" applyAlignment="1" applyProtection="1">
      <alignment/>
      <protection hidden="1"/>
    </xf>
    <xf numFmtId="44" fontId="12" fillId="34" borderId="0" xfId="44" applyFont="1" applyFill="1" applyAlignment="1" applyProtection="1">
      <alignment/>
      <protection hidden="1"/>
    </xf>
    <xf numFmtId="0" fontId="12" fillId="34" borderId="0" xfId="0" applyNumberFormat="1" applyFont="1" applyFill="1" applyBorder="1" applyAlignment="1" applyProtection="1">
      <alignment horizontal="center"/>
      <protection hidden="1"/>
    </xf>
    <xf numFmtId="9" fontId="0" fillId="34" borderId="0" xfId="59" applyFont="1" applyFill="1" applyAlignment="1" applyProtection="1">
      <alignment/>
      <protection hidden="1"/>
    </xf>
    <xf numFmtId="43" fontId="0" fillId="34" borderId="13" xfId="0" applyNumberFormat="1" applyFill="1" applyBorder="1" applyAlignment="1" applyProtection="1">
      <alignment/>
      <protection hidden="1"/>
    </xf>
    <xf numFmtId="43" fontId="0" fillId="34" borderId="0" xfId="0" applyNumberFormat="1" applyFill="1" applyBorder="1" applyAlignment="1" applyProtection="1">
      <alignment/>
      <protection hidden="1"/>
    </xf>
    <xf numFmtId="0" fontId="0" fillId="34" borderId="0" xfId="44" applyNumberFormat="1" applyFont="1" applyFill="1" applyAlignment="1" applyProtection="1">
      <alignment/>
      <protection hidden="1"/>
    </xf>
    <xf numFmtId="43" fontId="0" fillId="34" borderId="11" xfId="0" applyNumberFormat="1" applyFill="1" applyBorder="1" applyAlignment="1" applyProtection="1">
      <alignment/>
      <protection hidden="1"/>
    </xf>
    <xf numFmtId="9" fontId="0" fillId="34" borderId="15" xfId="44" applyNumberFormat="1" applyFont="1" applyFill="1" applyBorder="1" applyAlignment="1" applyProtection="1">
      <alignment/>
      <protection hidden="1"/>
    </xf>
    <xf numFmtId="43" fontId="0" fillId="34" borderId="15" xfId="0" applyNumberFormat="1" applyFill="1" applyBorder="1" applyAlignment="1" applyProtection="1">
      <alignment/>
      <protection hidden="1"/>
    </xf>
    <xf numFmtId="44" fontId="0" fillId="34" borderId="0" xfId="44" applyFont="1" applyFill="1" applyBorder="1" applyAlignment="1" applyProtection="1">
      <alignment/>
      <protection hidden="1"/>
    </xf>
    <xf numFmtId="9" fontId="0" fillId="34" borderId="0" xfId="44" applyNumberFormat="1" applyFont="1" applyFill="1" applyBorder="1" applyAlignment="1" applyProtection="1">
      <alignment/>
      <protection hidden="1"/>
    </xf>
    <xf numFmtId="43" fontId="17" fillId="34" borderId="0" xfId="0" applyNumberFormat="1" applyFont="1" applyFill="1" applyAlignment="1" applyProtection="1">
      <alignment/>
      <protection hidden="1"/>
    </xf>
    <xf numFmtId="0" fontId="17" fillId="34" borderId="0" xfId="0" applyNumberFormat="1" applyFont="1" applyFill="1" applyAlignment="1" applyProtection="1">
      <alignment/>
      <protection hidden="1"/>
    </xf>
    <xf numFmtId="44" fontId="17" fillId="34" borderId="0" xfId="44" applyFont="1" applyFill="1" applyAlignment="1" applyProtection="1">
      <alignment/>
      <protection hidden="1"/>
    </xf>
    <xf numFmtId="165" fontId="0" fillId="34" borderId="0" xfId="0" applyNumberFormat="1" applyFont="1" applyFill="1" applyAlignment="1">
      <alignment/>
    </xf>
    <xf numFmtId="0" fontId="26" fillId="34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14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13" fillId="34" borderId="20" xfId="0" applyFon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19" xfId="0" applyFill="1" applyBorder="1" applyAlignment="1">
      <alignment/>
    </xf>
    <xf numFmtId="0" fontId="22" fillId="34" borderId="21" xfId="53" applyFont="1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13" fillId="34" borderId="22" xfId="0" applyFont="1" applyFill="1" applyBorder="1" applyAlignment="1">
      <alignment/>
    </xf>
    <xf numFmtId="0" fontId="15" fillId="34" borderId="23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23" fillId="34" borderId="21" xfId="0" applyFont="1" applyFill="1" applyBorder="1" applyAlignment="1">
      <alignment/>
    </xf>
    <xf numFmtId="0" fontId="22" fillId="34" borderId="21" xfId="53" applyFont="1" applyFill="1" applyBorder="1" applyAlignment="1" applyProtection="1">
      <alignment horizontal="center"/>
      <protection/>
    </xf>
    <xf numFmtId="0" fontId="23" fillId="34" borderId="24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165" fontId="0" fillId="34" borderId="23" xfId="42" applyNumberFormat="1" applyFont="1" applyFill="1" applyBorder="1" applyAlignment="1">
      <alignment horizontal="center"/>
    </xf>
    <xf numFmtId="165" fontId="14" fillId="34" borderId="18" xfId="42" applyNumberFormat="1" applyFont="1" applyFill="1" applyBorder="1" applyAlignment="1">
      <alignment horizontal="center"/>
    </xf>
    <xf numFmtId="0" fontId="29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0" fillId="34" borderId="0" xfId="0" applyFont="1" applyFill="1" applyAlignment="1">
      <alignment/>
    </xf>
    <xf numFmtId="0" fontId="30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35" borderId="10" xfId="53" applyFont="1" applyFill="1" applyBorder="1" applyAlignment="1" applyProtection="1">
      <alignment horizontal="center"/>
      <protection locked="0"/>
    </xf>
    <xf numFmtId="0" fontId="25" fillId="35" borderId="10" xfId="53" applyFont="1" applyFill="1" applyBorder="1" applyAlignment="1" applyProtection="1">
      <alignment horizontal="right"/>
      <protection locked="0"/>
    </xf>
    <xf numFmtId="0" fontId="31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/>
    </xf>
    <xf numFmtId="44" fontId="0" fillId="34" borderId="11" xfId="44" applyFont="1" applyFill="1" applyBorder="1" applyAlignment="1">
      <alignment/>
    </xf>
    <xf numFmtId="9" fontId="0" fillId="34" borderId="11" xfId="59" applyFont="1" applyFill="1" applyBorder="1" applyAlignment="1">
      <alignment/>
    </xf>
    <xf numFmtId="0" fontId="0" fillId="34" borderId="25" xfId="0" applyFill="1" applyBorder="1" applyAlignment="1">
      <alignment/>
    </xf>
    <xf numFmtId="0" fontId="32" fillId="34" borderId="0" xfId="0" applyFont="1" applyFill="1" applyAlignment="1">
      <alignment/>
    </xf>
    <xf numFmtId="0" fontId="0" fillId="34" borderId="26" xfId="0" applyFill="1" applyBorder="1" applyAlignment="1">
      <alignment/>
    </xf>
    <xf numFmtId="0" fontId="25" fillId="35" borderId="12" xfId="53" applyFont="1" applyFill="1" applyBorder="1" applyAlignment="1" applyProtection="1">
      <alignment horizontal="center"/>
      <protection locked="0"/>
    </xf>
    <xf numFmtId="0" fontId="28" fillId="35" borderId="13" xfId="53" applyFont="1" applyFill="1" applyBorder="1" applyAlignment="1" applyProtection="1">
      <alignment horizontal="center"/>
      <protection locked="0"/>
    </xf>
    <xf numFmtId="0" fontId="28" fillId="35" borderId="14" xfId="53" applyFont="1" applyFill="1" applyBorder="1" applyAlignment="1" applyProtection="1">
      <alignment horizontal="center"/>
      <protection locked="0"/>
    </xf>
    <xf numFmtId="0" fontId="22" fillId="35" borderId="13" xfId="53" applyFont="1" applyFill="1" applyBorder="1" applyAlignment="1" applyProtection="1">
      <alignment horizontal="center"/>
      <protection locked="0"/>
    </xf>
    <xf numFmtId="0" fontId="22" fillId="35" borderId="14" xfId="53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25" fillId="35" borderId="12" xfId="53" applyFont="1" applyFill="1" applyBorder="1" applyAlignment="1" applyProtection="1">
      <alignment horizontal="center"/>
      <protection/>
    </xf>
    <xf numFmtId="0" fontId="28" fillId="35" borderId="13" xfId="53" applyFont="1" applyFill="1" applyBorder="1" applyAlignment="1" applyProtection="1">
      <alignment horizontal="center"/>
      <protection/>
    </xf>
    <xf numFmtId="0" fontId="28" fillId="35" borderId="14" xfId="53" applyFont="1" applyFill="1" applyBorder="1" applyAlignment="1" applyProtection="1">
      <alignment horizontal="center"/>
      <protection/>
    </xf>
    <xf numFmtId="0" fontId="1" fillId="34" borderId="2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9" fontId="1" fillId="34" borderId="29" xfId="59" applyFont="1" applyFill="1" applyBorder="1" applyAlignment="1">
      <alignment horizontal="center"/>
    </xf>
    <xf numFmtId="9" fontId="1" fillId="34" borderId="26" xfId="59" applyFont="1" applyFill="1" applyBorder="1" applyAlignment="1">
      <alignment horizontal="center"/>
    </xf>
    <xf numFmtId="9" fontId="1" fillId="34" borderId="30" xfId="59" applyFont="1" applyFill="1" applyBorder="1" applyAlignment="1">
      <alignment horizontal="center"/>
    </xf>
    <xf numFmtId="0" fontId="1" fillId="34" borderId="27" xfId="59" applyNumberFormat="1" applyFont="1" applyFill="1" applyBorder="1" applyAlignment="1">
      <alignment horizontal="center"/>
    </xf>
    <xf numFmtId="0" fontId="1" fillId="34" borderId="11" xfId="59" applyNumberFormat="1" applyFont="1" applyFill="1" applyBorder="1" applyAlignment="1">
      <alignment horizontal="center"/>
    </xf>
    <xf numFmtId="0" fontId="1" fillId="34" borderId="28" xfId="59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 horizontal="left"/>
      <protection locked="0"/>
    </xf>
    <xf numFmtId="165" fontId="1" fillId="34" borderId="0" xfId="42" applyNumberFormat="1" applyFont="1" applyFill="1" applyBorder="1" applyAlignment="1">
      <alignment horizontal="center"/>
    </xf>
    <xf numFmtId="0" fontId="9" fillId="34" borderId="11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 applyProtection="1">
      <alignment horizontal="center" wrapText="1"/>
      <protection locked="0"/>
    </xf>
    <xf numFmtId="0" fontId="1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 applyProtection="1">
      <alignment horizontal="center"/>
      <protection hidden="1"/>
    </xf>
    <xf numFmtId="165" fontId="1" fillId="34" borderId="26" xfId="42" applyNumberFormat="1" applyFont="1" applyFill="1" applyBorder="1" applyAlignment="1">
      <alignment horizontal="center"/>
    </xf>
    <xf numFmtId="0" fontId="1" fillId="34" borderId="11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Report Formatting and Setup'!A1" /><Relationship Id="rId2" Type="http://schemas.openxmlformats.org/officeDocument/2006/relationships/hyperlink" Target="mailto:cashmgtquestion@startupnation.com?subject=Cash%20Management%20Report%20-%20Question%20or%20Comment" TargetMode="Externa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mailto:cashmgtquestion@startupnation.com?subject=Cash%20Management%20Report%20-%20Question%20or%20Comment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tep_2.2" /><Relationship Id="rId2" Type="http://schemas.openxmlformats.org/officeDocument/2006/relationships/hyperlink" Target="#Step_2.3" /><Relationship Id="rId3" Type="http://schemas.openxmlformats.org/officeDocument/2006/relationships/hyperlink" Target="#Step_2.4" /><Relationship Id="rId4" Type="http://schemas.openxmlformats.org/officeDocument/2006/relationships/hyperlink" Target="#Step_3.1" /><Relationship Id="rId5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tep_3.2" /><Relationship Id="rId2" Type="http://schemas.openxmlformats.org/officeDocument/2006/relationships/hyperlink" Target="#Step_4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tep_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tep_4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Step_4.2_professional_fees_2005" /><Relationship Id="rId2" Type="http://schemas.openxmlformats.org/officeDocument/2006/relationships/hyperlink" Target="#Step_4.2_cost_of_sales_2006" /><Relationship Id="rId3" Type="http://schemas.openxmlformats.org/officeDocument/2006/relationships/hyperlink" Target="#Step_4.2_technology_costs_2005" /><Relationship Id="rId4" Type="http://schemas.openxmlformats.org/officeDocument/2006/relationships/hyperlink" Target="#Step_4.2_administrative_costs_2005" /><Relationship Id="rId5" Type="http://schemas.openxmlformats.org/officeDocument/2006/relationships/hyperlink" Target="#Step_4.2_sales_marketing_2005" /><Relationship Id="rId6" Type="http://schemas.openxmlformats.org/officeDocument/2006/relationships/hyperlink" Target="#Step_4.2_professional_fees_2006" /><Relationship Id="rId7" Type="http://schemas.openxmlformats.org/officeDocument/2006/relationships/hyperlink" Target="#Step_4.2_sales_marketing_2006" /><Relationship Id="rId8" Type="http://schemas.openxmlformats.org/officeDocument/2006/relationships/hyperlink" Target="#Step_4.2_technology_costs_2006" /><Relationship Id="rId9" Type="http://schemas.openxmlformats.org/officeDocument/2006/relationships/hyperlink" Target="#Step_4.2_administrative_costs_2006" /><Relationship Id="rId10" Type="http://schemas.openxmlformats.org/officeDocument/2006/relationships/hyperlink" Target="#Step_4.2_sales_marketing_200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10</xdr:row>
      <xdr:rowOff>133350</xdr:rowOff>
    </xdr:from>
    <xdr:to>
      <xdr:col>15</xdr:col>
      <xdr:colOff>123825</xdr:colOff>
      <xdr:row>11</xdr:row>
      <xdr:rowOff>142875</xdr:rowOff>
    </xdr:to>
    <xdr:sp>
      <xdr:nvSpPr>
        <xdr:cNvPr id="1" name="Rectangle 8">
          <a:hlinkClick r:id="rId1"/>
        </xdr:cNvPr>
        <xdr:cNvSpPr>
          <a:spLocks/>
        </xdr:cNvSpPr>
      </xdr:nvSpPr>
      <xdr:spPr>
        <a:xfrm>
          <a:off x="5219700" y="3076575"/>
          <a:ext cx="1304925" cy="20955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Get Started</a:t>
          </a:r>
        </a:p>
      </xdr:txBody>
    </xdr:sp>
    <xdr:clientData/>
  </xdr:twoCellAnchor>
  <xdr:twoCellAnchor>
    <xdr:from>
      <xdr:col>3</xdr:col>
      <xdr:colOff>9525</xdr:colOff>
      <xdr:row>24</xdr:row>
      <xdr:rowOff>66675</xdr:rowOff>
    </xdr:from>
    <xdr:to>
      <xdr:col>7</xdr:col>
      <xdr:colOff>200025</xdr:colOff>
      <xdr:row>25</xdr:row>
      <xdr:rowOff>104775</xdr:rowOff>
    </xdr:to>
    <xdr:sp>
      <xdr:nvSpPr>
        <xdr:cNvPr id="2" name="Rectangle 12">
          <a:hlinkClick r:id="rId2"/>
        </xdr:cNvPr>
        <xdr:cNvSpPr>
          <a:spLocks/>
        </xdr:cNvSpPr>
      </xdr:nvSpPr>
      <xdr:spPr>
        <a:xfrm>
          <a:off x="257175" y="5657850"/>
          <a:ext cx="2076450" cy="200025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Email us a question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238125</xdr:colOff>
      <xdr:row>1</xdr:row>
      <xdr:rowOff>1143000</xdr:rowOff>
    </xdr:to>
    <xdr:pic>
      <xdr:nvPicPr>
        <xdr:cNvPr id="3" name="Picture 13" descr="sun_logo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61925"/>
          <a:ext cx="1628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36</xdr:row>
      <xdr:rowOff>114300</xdr:rowOff>
    </xdr:from>
    <xdr:to>
      <xdr:col>17</xdr:col>
      <xdr:colOff>1790700</xdr:colOff>
      <xdr:row>37</xdr:row>
      <xdr:rowOff>95250</xdr:rowOff>
    </xdr:to>
    <xdr:sp macro="[0]!print_cash_management_report">
      <xdr:nvSpPr>
        <xdr:cNvPr id="1" name="Rectangle 2"/>
        <xdr:cNvSpPr>
          <a:spLocks/>
        </xdr:cNvSpPr>
      </xdr:nvSpPr>
      <xdr:spPr>
        <a:xfrm>
          <a:off x="7572375" y="8715375"/>
          <a:ext cx="1924050" cy="1905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Cash Management Report</a:t>
          </a:r>
        </a:p>
      </xdr:txBody>
    </xdr:sp>
    <xdr:clientData/>
  </xdr:twoCellAnchor>
  <xdr:twoCellAnchor>
    <xdr:from>
      <xdr:col>19</xdr:col>
      <xdr:colOff>76200</xdr:colOff>
      <xdr:row>38</xdr:row>
      <xdr:rowOff>57150</xdr:rowOff>
    </xdr:from>
    <xdr:to>
      <xdr:col>20</xdr:col>
      <xdr:colOff>1390650</xdr:colOff>
      <xdr:row>39</xdr:row>
      <xdr:rowOff>38100</xdr:rowOff>
    </xdr:to>
    <xdr:sp macro="[0]!print_revenue_assumptions">
      <xdr:nvSpPr>
        <xdr:cNvPr id="2" name="Rectangle 3"/>
        <xdr:cNvSpPr>
          <a:spLocks/>
        </xdr:cNvSpPr>
      </xdr:nvSpPr>
      <xdr:spPr>
        <a:xfrm>
          <a:off x="11953875" y="9077325"/>
          <a:ext cx="1924050" cy="1905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Revenue Assumptions</a:t>
          </a:r>
        </a:p>
      </xdr:txBody>
    </xdr:sp>
    <xdr:clientData/>
  </xdr:twoCellAnchor>
  <xdr:twoCellAnchor>
    <xdr:from>
      <xdr:col>19</xdr:col>
      <xdr:colOff>76200</xdr:colOff>
      <xdr:row>36</xdr:row>
      <xdr:rowOff>85725</xdr:rowOff>
    </xdr:from>
    <xdr:to>
      <xdr:col>20</xdr:col>
      <xdr:colOff>1390650</xdr:colOff>
      <xdr:row>37</xdr:row>
      <xdr:rowOff>66675</xdr:rowOff>
    </xdr:to>
    <xdr:sp macro="[0]!print_expense_assumptions">
      <xdr:nvSpPr>
        <xdr:cNvPr id="3" name="Rectangle 4"/>
        <xdr:cNvSpPr>
          <a:spLocks/>
        </xdr:cNvSpPr>
      </xdr:nvSpPr>
      <xdr:spPr>
        <a:xfrm>
          <a:off x="11953875" y="8686800"/>
          <a:ext cx="1924050" cy="1905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Expense Assumptions</a:t>
          </a:r>
        </a:p>
      </xdr:txBody>
    </xdr:sp>
    <xdr:clientData/>
  </xdr:twoCellAnchor>
  <xdr:twoCellAnchor>
    <xdr:from>
      <xdr:col>17</xdr:col>
      <xdr:colOff>2019300</xdr:colOff>
      <xdr:row>36</xdr:row>
      <xdr:rowOff>114300</xdr:rowOff>
    </xdr:from>
    <xdr:to>
      <xdr:col>18</xdr:col>
      <xdr:colOff>466725</xdr:colOff>
      <xdr:row>37</xdr:row>
      <xdr:rowOff>95250</xdr:rowOff>
    </xdr:to>
    <xdr:sp macro="[0]!print_detail_cash_provided">
      <xdr:nvSpPr>
        <xdr:cNvPr id="4" name="Rectangle 5"/>
        <xdr:cNvSpPr>
          <a:spLocks/>
        </xdr:cNvSpPr>
      </xdr:nvSpPr>
      <xdr:spPr>
        <a:xfrm>
          <a:off x="9725025" y="8715375"/>
          <a:ext cx="1924050" cy="1905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Detail of Cash Provided</a:t>
          </a:r>
        </a:p>
      </xdr:txBody>
    </xdr:sp>
    <xdr:clientData/>
  </xdr:twoCellAnchor>
  <xdr:twoCellAnchor>
    <xdr:from>
      <xdr:col>17</xdr:col>
      <xdr:colOff>2019300</xdr:colOff>
      <xdr:row>38</xdr:row>
      <xdr:rowOff>57150</xdr:rowOff>
    </xdr:from>
    <xdr:to>
      <xdr:col>18</xdr:col>
      <xdr:colOff>466725</xdr:colOff>
      <xdr:row>39</xdr:row>
      <xdr:rowOff>38100</xdr:rowOff>
    </xdr:to>
    <xdr:sp macro="[0]!print_Detail_Cash_Used">
      <xdr:nvSpPr>
        <xdr:cNvPr id="5" name="Rectangle 6"/>
        <xdr:cNvSpPr>
          <a:spLocks/>
        </xdr:cNvSpPr>
      </xdr:nvSpPr>
      <xdr:spPr>
        <a:xfrm>
          <a:off x="9725025" y="9077325"/>
          <a:ext cx="1924050" cy="1905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Detail of Cash Used</a:t>
          </a:r>
        </a:p>
      </xdr:txBody>
    </xdr:sp>
    <xdr:clientData/>
  </xdr:twoCellAnchor>
  <xdr:twoCellAnchor>
    <xdr:from>
      <xdr:col>9</xdr:col>
      <xdr:colOff>0</xdr:colOff>
      <xdr:row>3</xdr:row>
      <xdr:rowOff>114300</xdr:rowOff>
    </xdr:from>
    <xdr:to>
      <xdr:col>12</xdr:col>
      <xdr:colOff>19050</xdr:colOff>
      <xdr:row>4</xdr:row>
      <xdr:rowOff>104775</xdr:rowOff>
    </xdr:to>
    <xdr:sp>
      <xdr:nvSpPr>
        <xdr:cNvPr id="6" name="Rectangle 8">
          <a:hlinkClick r:id="rId1"/>
        </xdr:cNvPr>
        <xdr:cNvSpPr>
          <a:spLocks/>
        </xdr:cNvSpPr>
      </xdr:nvSpPr>
      <xdr:spPr>
        <a:xfrm>
          <a:off x="3781425" y="1924050"/>
          <a:ext cx="3276600" cy="200025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Email us a question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1</xdr:row>
      <xdr:rowOff>1171575</xdr:rowOff>
    </xdr:to>
    <xdr:pic>
      <xdr:nvPicPr>
        <xdr:cNvPr id="7" name="Picture 9" descr="sun_logo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1925"/>
          <a:ext cx="1628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304800</xdr:colOff>
      <xdr:row>4</xdr:row>
      <xdr:rowOff>76200</xdr:rowOff>
    </xdr:from>
    <xdr:ext cx="2257425" cy="3048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8210550" y="1924050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oneCellAnchor>
    <xdr:from>
      <xdr:col>7</xdr:col>
      <xdr:colOff>685800</xdr:colOff>
      <xdr:row>27</xdr:row>
      <xdr:rowOff>57150</xdr:rowOff>
    </xdr:from>
    <xdr:ext cx="2257425" cy="304800"/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6048375" y="6105525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oneCellAnchor>
    <xdr:from>
      <xdr:col>9</xdr:col>
      <xdr:colOff>219075</xdr:colOff>
      <xdr:row>101</xdr:row>
      <xdr:rowOff>219075</xdr:rowOff>
    </xdr:from>
    <xdr:ext cx="2257425" cy="304800"/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7277100" y="18954750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oneCellAnchor>
    <xdr:from>
      <xdr:col>11</xdr:col>
      <xdr:colOff>76200</xdr:colOff>
      <xdr:row>175</xdr:row>
      <xdr:rowOff>85725</xdr:rowOff>
    </xdr:from>
    <xdr:ext cx="2257425" cy="304800"/>
    <xdr:sp>
      <xdr:nvSpPr>
        <xdr:cNvPr id="4" name="Rectangle 4">
          <a:hlinkClick r:id="rId4"/>
        </xdr:cNvPr>
        <xdr:cNvSpPr>
          <a:spLocks/>
        </xdr:cNvSpPr>
      </xdr:nvSpPr>
      <xdr:spPr>
        <a:xfrm>
          <a:off x="8829675" y="31575375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1581150</xdr:colOff>
      <xdr:row>1</xdr:row>
      <xdr:rowOff>1181100</xdr:rowOff>
    </xdr:to>
    <xdr:pic>
      <xdr:nvPicPr>
        <xdr:cNvPr id="5" name="Picture 5" descr="sun_logo_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161925"/>
          <a:ext cx="1638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24</xdr:row>
      <xdr:rowOff>85725</xdr:rowOff>
    </xdr:from>
    <xdr:to>
      <xdr:col>6</xdr:col>
      <xdr:colOff>533400</xdr:colOff>
      <xdr:row>36</xdr:row>
      <xdr:rowOff>123825</xdr:rowOff>
    </xdr:to>
    <xdr:sp>
      <xdr:nvSpPr>
        <xdr:cNvPr id="1" name="Rectangle 10"/>
        <xdr:cNvSpPr>
          <a:spLocks/>
        </xdr:cNvSpPr>
      </xdr:nvSpPr>
      <xdr:spPr>
        <a:xfrm>
          <a:off x="1600200" y="5629275"/>
          <a:ext cx="2924175" cy="1981200"/>
        </a:xfrm>
        <a:prstGeom prst="rect">
          <a:avLst/>
        </a:prstGeom>
        <a:noFill/>
        <a:ln w="31750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771525</xdr:colOff>
      <xdr:row>4</xdr:row>
      <xdr:rowOff>66675</xdr:rowOff>
    </xdr:from>
    <xdr:ext cx="2266950" cy="304800"/>
    <xdr:sp>
      <xdr:nvSpPr>
        <xdr:cNvPr id="2" name="Rectangle 13">
          <a:hlinkClick r:id="rId1"/>
        </xdr:cNvPr>
        <xdr:cNvSpPr>
          <a:spLocks/>
        </xdr:cNvSpPr>
      </xdr:nvSpPr>
      <xdr:spPr>
        <a:xfrm>
          <a:off x="8934450" y="1914525"/>
          <a:ext cx="2266950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oneCellAnchor>
    <xdr:from>
      <xdr:col>13</xdr:col>
      <xdr:colOff>1285875</xdr:colOff>
      <xdr:row>22</xdr:row>
      <xdr:rowOff>76200</xdr:rowOff>
    </xdr:from>
    <xdr:ext cx="2257425" cy="304800"/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7905750" y="5076825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twoCellAnchor>
    <xdr:from>
      <xdr:col>7</xdr:col>
      <xdr:colOff>161925</xdr:colOff>
      <xdr:row>27</xdr:row>
      <xdr:rowOff>38100</xdr:rowOff>
    </xdr:from>
    <xdr:to>
      <xdr:col>12</xdr:col>
      <xdr:colOff>266700</xdr:colOff>
      <xdr:row>33</xdr:row>
      <xdr:rowOff>0</xdr:rowOff>
    </xdr:to>
    <xdr:sp>
      <xdr:nvSpPr>
        <xdr:cNvPr id="4" name="AutoShape 27"/>
        <xdr:cNvSpPr>
          <a:spLocks/>
        </xdr:cNvSpPr>
      </xdr:nvSpPr>
      <xdr:spPr>
        <a:xfrm>
          <a:off x="4838700" y="6067425"/>
          <a:ext cx="1314450" cy="933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24</xdr:row>
      <xdr:rowOff>76200</xdr:rowOff>
    </xdr:from>
    <xdr:to>
      <xdr:col>16</xdr:col>
      <xdr:colOff>457200</xdr:colOff>
      <xdr:row>36</xdr:row>
      <xdr:rowOff>114300</xdr:rowOff>
    </xdr:to>
    <xdr:sp>
      <xdr:nvSpPr>
        <xdr:cNvPr id="5" name="Rectangle 28"/>
        <xdr:cNvSpPr>
          <a:spLocks/>
        </xdr:cNvSpPr>
      </xdr:nvSpPr>
      <xdr:spPr>
        <a:xfrm>
          <a:off x="6486525" y="5619750"/>
          <a:ext cx="2924175" cy="1981200"/>
        </a:xfrm>
        <a:prstGeom prst="rect">
          <a:avLst/>
        </a:prstGeom>
        <a:noFill/>
        <a:ln w="31750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180975</xdr:colOff>
      <xdr:row>1</xdr:row>
      <xdr:rowOff>1190625</xdr:rowOff>
    </xdr:to>
    <xdr:pic>
      <xdr:nvPicPr>
        <xdr:cNvPr id="6" name="Picture 30" descr="sun_logo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61925"/>
          <a:ext cx="1647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57150</xdr:rowOff>
    </xdr:from>
    <xdr:ext cx="2257425" cy="3048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2228850" y="57150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162</xdr:row>
      <xdr:rowOff>123825</xdr:rowOff>
    </xdr:from>
    <xdr:ext cx="2257425" cy="3048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2257425" y="26536650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85725</xdr:colOff>
      <xdr:row>87</xdr:row>
      <xdr:rowOff>85725</xdr:rowOff>
    </xdr:from>
    <xdr:ext cx="2257425" cy="304800"/>
    <xdr:sp>
      <xdr:nvSpPr>
        <xdr:cNvPr id="1" name="Rectangle 7">
          <a:hlinkClick r:id="rId1"/>
        </xdr:cNvPr>
        <xdr:cNvSpPr>
          <a:spLocks/>
        </xdr:cNvSpPr>
      </xdr:nvSpPr>
      <xdr:spPr>
        <a:xfrm>
          <a:off x="2876550" y="7629525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oneCellAnchor>
    <xdr:from>
      <xdr:col>17</xdr:col>
      <xdr:colOff>85725</xdr:colOff>
      <xdr:row>146</xdr:row>
      <xdr:rowOff>85725</xdr:rowOff>
    </xdr:from>
    <xdr:ext cx="2257425" cy="304800"/>
    <xdr:sp macro="[0]!Return_ExpAssump_Yr2COS">
      <xdr:nvSpPr>
        <xdr:cNvPr id="2" name="Rectangle 8">
          <a:hlinkClick r:id="rId2"/>
        </xdr:cNvPr>
        <xdr:cNvSpPr>
          <a:spLocks/>
        </xdr:cNvSpPr>
      </xdr:nvSpPr>
      <xdr:spPr>
        <a:xfrm>
          <a:off x="2876550" y="17478375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 to Next Step!</a:t>
          </a:r>
        </a:p>
      </xdr:txBody>
    </xdr:sp>
    <xdr:clientData/>
  </xdr:oneCellAnchor>
  <xdr:oneCellAnchor>
    <xdr:from>
      <xdr:col>17</xdr:col>
      <xdr:colOff>85725</xdr:colOff>
      <xdr:row>190</xdr:row>
      <xdr:rowOff>390525</xdr:rowOff>
    </xdr:from>
    <xdr:ext cx="2257425" cy="304800"/>
    <xdr:sp>
      <xdr:nvSpPr>
        <xdr:cNvPr id="3" name="Rectangle 9">
          <a:hlinkClick r:id="rId3"/>
        </xdr:cNvPr>
        <xdr:cNvSpPr>
          <a:spLocks/>
        </xdr:cNvSpPr>
      </xdr:nvSpPr>
      <xdr:spPr>
        <a:xfrm>
          <a:off x="2876550" y="24945975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oneCellAnchor>
    <xdr:from>
      <xdr:col>17</xdr:col>
      <xdr:colOff>85725</xdr:colOff>
      <xdr:row>199</xdr:row>
      <xdr:rowOff>381000</xdr:rowOff>
    </xdr:from>
    <xdr:ext cx="2257425" cy="304800"/>
    <xdr:sp>
      <xdr:nvSpPr>
        <xdr:cNvPr id="4" name="Rectangle 10">
          <a:hlinkClick r:id="rId4"/>
        </xdr:cNvPr>
        <xdr:cNvSpPr>
          <a:spLocks/>
        </xdr:cNvSpPr>
      </xdr:nvSpPr>
      <xdr:spPr>
        <a:xfrm>
          <a:off x="2876550" y="26708100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oneCellAnchor>
    <xdr:from>
      <xdr:col>17</xdr:col>
      <xdr:colOff>85725</xdr:colOff>
      <xdr:row>226</xdr:row>
      <xdr:rowOff>381000</xdr:rowOff>
    </xdr:from>
    <xdr:ext cx="2257425" cy="304800"/>
    <xdr:sp macro="[0]!test_two">
      <xdr:nvSpPr>
        <xdr:cNvPr id="5" name="Rectangle 11">
          <a:hlinkClick r:id="rId5"/>
        </xdr:cNvPr>
        <xdr:cNvSpPr>
          <a:spLocks/>
        </xdr:cNvSpPr>
      </xdr:nvSpPr>
      <xdr:spPr>
        <a:xfrm>
          <a:off x="2876550" y="31394400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oneCellAnchor>
    <xdr:from>
      <xdr:col>31</xdr:col>
      <xdr:colOff>85725</xdr:colOff>
      <xdr:row>87</xdr:row>
      <xdr:rowOff>85725</xdr:rowOff>
    </xdr:from>
    <xdr:ext cx="2257425" cy="304800"/>
    <xdr:sp macro="[0]!Return_ExpAssump_Yr2ProfFees">
      <xdr:nvSpPr>
        <xdr:cNvPr id="6" name="Rectangle 12">
          <a:hlinkClick r:id="rId6"/>
        </xdr:cNvPr>
        <xdr:cNvSpPr>
          <a:spLocks/>
        </xdr:cNvSpPr>
      </xdr:nvSpPr>
      <xdr:spPr>
        <a:xfrm>
          <a:off x="14878050" y="7629525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oneCellAnchor>
    <xdr:from>
      <xdr:col>31</xdr:col>
      <xdr:colOff>85725</xdr:colOff>
      <xdr:row>146</xdr:row>
      <xdr:rowOff>85725</xdr:rowOff>
    </xdr:from>
    <xdr:ext cx="2257425" cy="304800"/>
    <xdr:sp>
      <xdr:nvSpPr>
        <xdr:cNvPr id="7" name="Rectangle 13">
          <a:hlinkClick r:id="rId7"/>
        </xdr:cNvPr>
        <xdr:cNvSpPr>
          <a:spLocks/>
        </xdr:cNvSpPr>
      </xdr:nvSpPr>
      <xdr:spPr>
        <a:xfrm>
          <a:off x="14878050" y="17478375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oneCellAnchor>
    <xdr:from>
      <xdr:col>31</xdr:col>
      <xdr:colOff>85725</xdr:colOff>
      <xdr:row>190</xdr:row>
      <xdr:rowOff>390525</xdr:rowOff>
    </xdr:from>
    <xdr:ext cx="2257425" cy="304800"/>
    <xdr:sp macro="[0]!Return_ExpAssump_Yr2TechCosts">
      <xdr:nvSpPr>
        <xdr:cNvPr id="8" name="Rectangle 14">
          <a:hlinkClick r:id="rId8"/>
        </xdr:cNvPr>
        <xdr:cNvSpPr>
          <a:spLocks/>
        </xdr:cNvSpPr>
      </xdr:nvSpPr>
      <xdr:spPr>
        <a:xfrm>
          <a:off x="14878050" y="24945975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oneCellAnchor>
    <xdr:from>
      <xdr:col>31</xdr:col>
      <xdr:colOff>85725</xdr:colOff>
      <xdr:row>199</xdr:row>
      <xdr:rowOff>381000</xdr:rowOff>
    </xdr:from>
    <xdr:ext cx="2257425" cy="304800"/>
    <xdr:sp macro="[0]!Return_ExpAssumpt_Yr2AdminCosts">
      <xdr:nvSpPr>
        <xdr:cNvPr id="9" name="Rectangle 15">
          <a:hlinkClick r:id="rId9"/>
        </xdr:cNvPr>
        <xdr:cNvSpPr>
          <a:spLocks/>
        </xdr:cNvSpPr>
      </xdr:nvSpPr>
      <xdr:spPr>
        <a:xfrm>
          <a:off x="14878050" y="26708100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  <xdr:oneCellAnchor>
    <xdr:from>
      <xdr:col>31</xdr:col>
      <xdr:colOff>85725</xdr:colOff>
      <xdr:row>226</xdr:row>
      <xdr:rowOff>381000</xdr:rowOff>
    </xdr:from>
    <xdr:ext cx="2257425" cy="304800"/>
    <xdr:sp macro="[0]!Return_ExpAssumpt_Yr2SalesCosts">
      <xdr:nvSpPr>
        <xdr:cNvPr id="10" name="Rectangle 16">
          <a:hlinkClick r:id="rId10"/>
        </xdr:cNvPr>
        <xdr:cNvSpPr>
          <a:spLocks/>
        </xdr:cNvSpPr>
      </xdr:nvSpPr>
      <xdr:spPr>
        <a:xfrm>
          <a:off x="14878050" y="31394400"/>
          <a:ext cx="2257425" cy="304800"/>
        </a:xfrm>
        <a:prstGeom prst="rect">
          <a:avLst/>
        </a:prstGeom>
        <a:solidFill>
          <a:srgbClr val="0066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Done - Go to Next Step!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R29"/>
  <sheetViews>
    <sheetView zoomScale="75" zoomScaleNormal="75" zoomScalePageLayoutView="0" workbookViewId="0" topLeftCell="A1">
      <selection activeCell="Q8" sqref="Q8"/>
    </sheetView>
  </sheetViews>
  <sheetFormatPr defaultColWidth="9.140625" defaultRowHeight="12.75"/>
  <cols>
    <col min="1" max="1" width="2.00390625" style="2" customWidth="1"/>
    <col min="2" max="4" width="0.85546875" style="2" customWidth="1"/>
    <col min="5" max="10" width="9.140625" style="2" customWidth="1"/>
    <col min="11" max="11" width="13.57421875" style="2" customWidth="1"/>
    <col min="12" max="12" width="3.8515625" style="2" customWidth="1"/>
    <col min="13" max="13" width="0.85546875" style="2" customWidth="1"/>
    <col min="14" max="15" width="9.140625" style="2" customWidth="1"/>
    <col min="16" max="16" width="6.8515625" style="2" customWidth="1"/>
    <col min="17" max="17" width="9.57421875" style="2" customWidth="1"/>
    <col min="18" max="16384" width="9.140625" style="2" customWidth="1"/>
  </cols>
  <sheetData>
    <row r="2" ht="96.75" customHeight="1">
      <c r="H2" s="241" t="s">
        <v>180</v>
      </c>
    </row>
    <row r="3" s="242" customFormat="1" ht="4.5" customHeight="1"/>
    <row r="4" spans="2:7" ht="23.25">
      <c r="B4" s="195" t="s">
        <v>424</v>
      </c>
      <c r="C4" s="120"/>
      <c r="D4" s="120"/>
      <c r="E4" s="5"/>
      <c r="F4" s="5"/>
      <c r="G4" s="5"/>
    </row>
    <row r="5" spans="2:13" ht="15.75">
      <c r="B5" s="6"/>
      <c r="C5" s="7" t="s">
        <v>297</v>
      </c>
      <c r="D5" s="8"/>
      <c r="L5" s="240"/>
      <c r="M5" s="7" t="s">
        <v>371</v>
      </c>
    </row>
    <row r="6" spans="2:14" ht="15.75">
      <c r="B6" s="6"/>
      <c r="C6" s="7"/>
      <c r="D6" s="2" t="s">
        <v>298</v>
      </c>
      <c r="L6" s="240"/>
      <c r="N6" s="2" t="s">
        <v>372</v>
      </c>
    </row>
    <row r="7" spans="2:14" ht="15.75">
      <c r="B7" s="6"/>
      <c r="C7" s="7"/>
      <c r="D7" s="2" t="s">
        <v>299</v>
      </c>
      <c r="L7" s="240"/>
      <c r="N7" s="2" t="s">
        <v>373</v>
      </c>
    </row>
    <row r="8" spans="2:18" ht="15.75">
      <c r="B8" s="6"/>
      <c r="C8" s="7"/>
      <c r="D8" s="2" t="s">
        <v>300</v>
      </c>
      <c r="L8" s="240"/>
      <c r="N8" s="2" t="s">
        <v>374</v>
      </c>
      <c r="Q8" s="153" t="s">
        <v>375</v>
      </c>
      <c r="R8" s="2" t="s">
        <v>376</v>
      </c>
    </row>
    <row r="9" spans="2:14" ht="15.75">
      <c r="B9" s="6"/>
      <c r="C9" s="7"/>
      <c r="D9" s="8" t="s">
        <v>301</v>
      </c>
      <c r="L9" s="240"/>
      <c r="N9" s="2" t="s">
        <v>377</v>
      </c>
    </row>
    <row r="10" spans="2:14" ht="15.75">
      <c r="B10" s="6"/>
      <c r="C10" s="7"/>
      <c r="D10" s="8"/>
      <c r="E10" s="2" t="s">
        <v>302</v>
      </c>
      <c r="L10" s="240"/>
      <c r="N10" s="2" t="s">
        <v>378</v>
      </c>
    </row>
    <row r="11" spans="2:12" ht="15.75">
      <c r="B11" s="6"/>
      <c r="C11" s="7"/>
      <c r="D11" s="8"/>
      <c r="E11" s="2" t="s">
        <v>303</v>
      </c>
      <c r="L11" s="240"/>
    </row>
    <row r="12" spans="2:12" ht="15.75">
      <c r="B12" s="6"/>
      <c r="C12" s="7"/>
      <c r="D12" s="8" t="s">
        <v>304</v>
      </c>
      <c r="L12" s="240"/>
    </row>
    <row r="13" spans="2:14" ht="15.75">
      <c r="B13" s="6"/>
      <c r="C13" s="7"/>
      <c r="D13" s="8"/>
      <c r="E13" s="2" t="s">
        <v>305</v>
      </c>
      <c r="L13" s="240"/>
      <c r="N13" s="8"/>
    </row>
    <row r="14" spans="2:14" ht="15.75">
      <c r="B14" s="6"/>
      <c r="C14" s="7"/>
      <c r="D14" s="8" t="s">
        <v>306</v>
      </c>
      <c r="L14" s="240"/>
      <c r="N14" s="8"/>
    </row>
    <row r="15" spans="2:12" ht="15.75">
      <c r="B15" s="6"/>
      <c r="C15" s="7"/>
      <c r="D15" s="8"/>
      <c r="E15" s="2" t="s">
        <v>307</v>
      </c>
      <c r="L15" s="240"/>
    </row>
    <row r="16" spans="2:12" ht="15.75">
      <c r="B16" s="6"/>
      <c r="C16" s="7"/>
      <c r="D16" s="8"/>
      <c r="E16" s="2" t="s">
        <v>308</v>
      </c>
      <c r="L16" s="240"/>
    </row>
    <row r="17" spans="2:12" ht="15.75">
      <c r="B17" s="6"/>
      <c r="C17" s="7"/>
      <c r="D17" s="8" t="s">
        <v>309</v>
      </c>
      <c r="L17" s="240"/>
    </row>
    <row r="18" spans="2:12" ht="15.75">
      <c r="B18" s="6"/>
      <c r="C18" s="7"/>
      <c r="D18" s="8"/>
      <c r="E18" s="2" t="s">
        <v>310</v>
      </c>
      <c r="L18" s="240"/>
    </row>
    <row r="19" spans="2:12" ht="15.75">
      <c r="B19" s="6"/>
      <c r="C19" s="7"/>
      <c r="D19" s="8"/>
      <c r="E19" s="2" t="s">
        <v>311</v>
      </c>
      <c r="L19" s="240"/>
    </row>
    <row r="20" spans="2:12" ht="15.75">
      <c r="B20" s="6"/>
      <c r="C20" s="7"/>
      <c r="D20" s="8"/>
      <c r="E20" s="2" t="s">
        <v>312</v>
      </c>
      <c r="L20" s="240"/>
    </row>
    <row r="21" ht="12.75">
      <c r="L21" s="240"/>
    </row>
    <row r="22" spans="3:12" ht="12.75">
      <c r="C22" s="8" t="s">
        <v>406</v>
      </c>
      <c r="L22" s="240"/>
    </row>
    <row r="23" spans="4:12" ht="12.75">
      <c r="D23" s="2" t="s">
        <v>407</v>
      </c>
      <c r="L23" s="240"/>
    </row>
    <row r="24" spans="4:12" ht="12.75">
      <c r="D24" s="2" t="s">
        <v>408</v>
      </c>
      <c r="L24" s="240"/>
    </row>
    <row r="25" ht="12.75">
      <c r="L25" s="240"/>
    </row>
    <row r="29" ht="12.75">
      <c r="E29" s="2" t="s">
        <v>425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32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57"/>
  <sheetViews>
    <sheetView zoomScale="63" zoomScaleNormal="63" zoomScalePageLayoutView="0" workbookViewId="0" topLeftCell="A13">
      <selection activeCell="I2" sqref="I2"/>
    </sheetView>
  </sheetViews>
  <sheetFormatPr defaultColWidth="9.140625" defaultRowHeight="12.75"/>
  <cols>
    <col min="1" max="1" width="2.57421875" style="2" customWidth="1"/>
    <col min="2" max="2" width="0.85546875" style="19" customWidth="1"/>
    <col min="3" max="3" width="2.7109375" style="19" customWidth="1"/>
    <col min="4" max="4" width="0.85546875" style="20" customWidth="1"/>
    <col min="5" max="5" width="0.85546875" style="2" customWidth="1"/>
    <col min="6" max="6" width="14.7109375" style="2" customWidth="1"/>
    <col min="7" max="7" width="15.57421875" style="2" customWidth="1"/>
    <col min="8" max="8" width="2.421875" style="2" customWidth="1"/>
    <col min="9" max="9" width="16.140625" style="2" customWidth="1"/>
    <col min="10" max="10" width="16.57421875" style="2" customWidth="1"/>
    <col min="11" max="11" width="15.8515625" style="2" customWidth="1"/>
    <col min="12" max="12" width="16.421875" style="2" customWidth="1"/>
    <col min="13" max="14" width="2.7109375" style="2" customWidth="1"/>
    <col min="15" max="15" width="0.85546875" style="2" customWidth="1"/>
    <col min="16" max="16" width="2.8515625" style="2" customWidth="1"/>
    <col min="17" max="17" width="0.85546875" style="2" customWidth="1"/>
    <col min="18" max="18" width="52.140625" style="2" customWidth="1"/>
    <col min="19" max="19" width="10.421875" style="2" customWidth="1"/>
    <col min="20" max="20" width="9.140625" style="2" customWidth="1"/>
    <col min="21" max="21" width="22.00390625" style="2" customWidth="1"/>
    <col min="22" max="22" width="2.7109375" style="2" customWidth="1"/>
    <col min="23" max="24" width="9.140625" style="2" customWidth="1"/>
    <col min="25" max="25" width="3.421875" style="2" customWidth="1"/>
    <col min="26" max="16384" width="9.140625" style="2" customWidth="1"/>
  </cols>
  <sheetData>
    <row r="1" spans="2:4" ht="12.75">
      <c r="B1" s="2"/>
      <c r="C1" s="2"/>
      <c r="D1" s="2"/>
    </row>
    <row r="2" spans="2:24" ht="96.75" customHeight="1">
      <c r="B2" s="2"/>
      <c r="C2" s="2"/>
      <c r="D2" s="2"/>
      <c r="K2" s="232"/>
      <c r="X2" s="232"/>
    </row>
    <row r="3" spans="2:24" ht="33" customHeight="1" thickBot="1">
      <c r="B3" s="230" t="s">
        <v>414</v>
      </c>
      <c r="C3" s="2"/>
      <c r="D3" s="2"/>
      <c r="O3" s="230" t="s">
        <v>415</v>
      </c>
      <c r="X3" s="232"/>
    </row>
    <row r="4" spans="2:22" ht="16.5" customHeight="1" thickTop="1">
      <c r="B4" s="197" t="s">
        <v>343</v>
      </c>
      <c r="C4" s="198"/>
      <c r="D4" s="199"/>
      <c r="E4" s="200"/>
      <c r="F4" s="200"/>
      <c r="G4" s="200"/>
      <c r="H4" s="200"/>
      <c r="I4" s="201"/>
      <c r="J4" s="201"/>
      <c r="K4" s="201"/>
      <c r="L4" s="201"/>
      <c r="M4" s="202"/>
      <c r="O4" s="197"/>
      <c r="P4" s="199" t="s">
        <v>296</v>
      </c>
      <c r="Q4" s="200"/>
      <c r="R4" s="201"/>
      <c r="S4" s="201"/>
      <c r="T4" s="201"/>
      <c r="U4" s="201"/>
      <c r="V4" s="211"/>
    </row>
    <row r="5" spans="2:23" ht="16.5" customHeight="1">
      <c r="B5" s="203"/>
      <c r="C5" s="11">
        <v>1</v>
      </c>
      <c r="D5" s="12" t="s">
        <v>182</v>
      </c>
      <c r="E5" s="13"/>
      <c r="F5" s="13"/>
      <c r="G5" s="13"/>
      <c r="H5" s="13"/>
      <c r="I5" s="9"/>
      <c r="J5" s="9"/>
      <c r="K5" s="9"/>
      <c r="L5" s="9"/>
      <c r="M5" s="204"/>
      <c r="O5" s="205"/>
      <c r="P5" s="14">
        <v>1</v>
      </c>
      <c r="Q5" s="13" t="s">
        <v>313</v>
      </c>
      <c r="R5" s="9"/>
      <c r="S5" s="243" t="s">
        <v>398</v>
      </c>
      <c r="T5" s="244"/>
      <c r="U5" s="245"/>
      <c r="V5" s="212"/>
      <c r="W5" s="165"/>
    </row>
    <row r="6" spans="2:23" ht="16.5" customHeight="1">
      <c r="B6" s="205"/>
      <c r="C6" s="11"/>
      <c r="D6" s="12"/>
      <c r="E6" s="13"/>
      <c r="F6" s="13"/>
      <c r="G6" s="15" t="s">
        <v>179</v>
      </c>
      <c r="H6" s="13"/>
      <c r="I6" s="9"/>
      <c r="J6" s="248" t="s">
        <v>181</v>
      </c>
      <c r="K6" s="249"/>
      <c r="L6" s="250"/>
      <c r="M6" s="206"/>
      <c r="O6" s="205"/>
      <c r="P6" s="12"/>
      <c r="Q6" s="13"/>
      <c r="R6" s="9" t="s">
        <v>314</v>
      </c>
      <c r="S6" s="9"/>
      <c r="T6" s="9"/>
      <c r="U6" s="9"/>
      <c r="V6" s="213"/>
      <c r="W6" s="165"/>
    </row>
    <row r="7" spans="2:23" ht="16.5" customHeight="1">
      <c r="B7" s="205"/>
      <c r="C7" s="11"/>
      <c r="D7" s="12"/>
      <c r="E7" s="13"/>
      <c r="F7" s="13"/>
      <c r="G7" s="15" t="s">
        <v>111</v>
      </c>
      <c r="H7" s="13"/>
      <c r="I7" s="9"/>
      <c r="J7" s="121">
        <v>2010</v>
      </c>
      <c r="K7" s="9"/>
      <c r="L7" s="9"/>
      <c r="M7" s="204"/>
      <c r="O7" s="205"/>
      <c r="P7" s="12"/>
      <c r="Q7" s="13"/>
      <c r="R7" s="9" t="s">
        <v>315</v>
      </c>
      <c r="S7" s="9"/>
      <c r="T7" s="9"/>
      <c r="U7" s="9"/>
      <c r="V7" s="213"/>
      <c r="W7" s="165"/>
    </row>
    <row r="8" spans="2:23" ht="16.5" customHeight="1">
      <c r="B8" s="205"/>
      <c r="C8" s="11"/>
      <c r="D8" s="12"/>
      <c r="E8" s="13"/>
      <c r="F8" s="13"/>
      <c r="G8" s="13"/>
      <c r="H8" s="13"/>
      <c r="I8" s="9"/>
      <c r="J8" s="9"/>
      <c r="K8" s="9"/>
      <c r="L8" s="9"/>
      <c r="M8" s="204"/>
      <c r="O8" s="205"/>
      <c r="P8" s="14">
        <v>2</v>
      </c>
      <c r="Q8" s="13" t="s">
        <v>316</v>
      </c>
      <c r="R8" s="9"/>
      <c r="S8" s="243" t="s">
        <v>398</v>
      </c>
      <c r="T8" s="244"/>
      <c r="U8" s="245"/>
      <c r="V8" s="212"/>
      <c r="W8" s="165"/>
    </row>
    <row r="9" spans="2:23" ht="16.5" customHeight="1">
      <c r="B9" s="205" t="s">
        <v>183</v>
      </c>
      <c r="C9" s="11"/>
      <c r="D9" s="12"/>
      <c r="E9" s="13"/>
      <c r="F9" s="13"/>
      <c r="G9" s="13"/>
      <c r="H9" s="13"/>
      <c r="I9" s="9"/>
      <c r="J9" s="9"/>
      <c r="K9" s="9"/>
      <c r="L9" s="9"/>
      <c r="M9" s="204"/>
      <c r="O9" s="205"/>
      <c r="P9" s="12"/>
      <c r="Q9" s="13"/>
      <c r="R9" s="9" t="s">
        <v>317</v>
      </c>
      <c r="S9" s="9"/>
      <c r="T9" s="9"/>
      <c r="U9" s="9"/>
      <c r="V9" s="213"/>
      <c r="W9" s="165"/>
    </row>
    <row r="10" spans="2:23" ht="16.5" customHeight="1">
      <c r="B10" s="205"/>
      <c r="C10" s="11">
        <v>2</v>
      </c>
      <c r="D10" s="12" t="s">
        <v>251</v>
      </c>
      <c r="E10" s="13"/>
      <c r="F10" s="13"/>
      <c r="G10" s="13"/>
      <c r="H10" s="13"/>
      <c r="I10" s="9"/>
      <c r="J10" s="9"/>
      <c r="K10" s="9"/>
      <c r="L10" s="9"/>
      <c r="M10" s="204"/>
      <c r="O10" s="205"/>
      <c r="P10" s="12"/>
      <c r="Q10" s="13"/>
      <c r="R10" s="9" t="s">
        <v>318</v>
      </c>
      <c r="S10" s="9"/>
      <c r="T10" s="9"/>
      <c r="U10" s="9"/>
      <c r="V10" s="213"/>
      <c r="W10" s="165"/>
    </row>
    <row r="11" spans="2:23" ht="16.5" customHeight="1">
      <c r="B11" s="205"/>
      <c r="C11" s="21"/>
      <c r="D11" s="12"/>
      <c r="E11" s="13"/>
      <c r="F11" s="13"/>
      <c r="G11" s="9" t="s">
        <v>252</v>
      </c>
      <c r="H11" s="13"/>
      <c r="I11" s="9"/>
      <c r="J11" s="9"/>
      <c r="K11" s="1">
        <v>10000</v>
      </c>
      <c r="L11" s="9"/>
      <c r="M11" s="204"/>
      <c r="O11" s="205"/>
      <c r="P11" s="12"/>
      <c r="Q11" s="13"/>
      <c r="R11" s="9" t="s">
        <v>319</v>
      </c>
      <c r="S11" s="9"/>
      <c r="T11" s="9"/>
      <c r="U11" s="9"/>
      <c r="V11" s="213"/>
      <c r="W11" s="165"/>
    </row>
    <row r="12" spans="2:23" ht="16.5" customHeight="1">
      <c r="B12" s="207"/>
      <c r="C12" s="21"/>
      <c r="D12" s="18"/>
      <c r="E12" s="9"/>
      <c r="F12" s="9"/>
      <c r="G12" s="9"/>
      <c r="H12" s="9"/>
      <c r="I12" s="9"/>
      <c r="J12" s="9"/>
      <c r="K12" s="9"/>
      <c r="L12" s="9"/>
      <c r="M12" s="204"/>
      <c r="O12" s="205"/>
      <c r="P12" s="14">
        <v>3</v>
      </c>
      <c r="Q12" s="13" t="s">
        <v>320</v>
      </c>
      <c r="R12" s="9"/>
      <c r="S12" s="243" t="s">
        <v>398</v>
      </c>
      <c r="T12" s="244"/>
      <c r="U12" s="245"/>
      <c r="V12" s="212"/>
      <c r="W12" s="165"/>
    </row>
    <row r="13" spans="2:23" ht="16.5" customHeight="1">
      <c r="B13" s="207"/>
      <c r="C13" s="13" t="s">
        <v>404</v>
      </c>
      <c r="D13" s="9"/>
      <c r="E13" s="9"/>
      <c r="F13" s="9"/>
      <c r="G13" s="9"/>
      <c r="H13" s="9"/>
      <c r="I13" s="9"/>
      <c r="J13" s="9"/>
      <c r="K13" s="9"/>
      <c r="L13" s="9"/>
      <c r="M13" s="204"/>
      <c r="O13" s="205"/>
      <c r="P13" s="12"/>
      <c r="Q13" s="13"/>
      <c r="R13" s="9" t="s">
        <v>321</v>
      </c>
      <c r="S13" s="9"/>
      <c r="T13" s="9"/>
      <c r="U13" s="9"/>
      <c r="V13" s="213"/>
      <c r="W13" s="165"/>
    </row>
    <row r="14" spans="2:23" ht="16.5" customHeight="1">
      <c r="B14" s="207"/>
      <c r="C14" s="21"/>
      <c r="D14" s="9"/>
      <c r="E14" s="9"/>
      <c r="F14" s="9"/>
      <c r="G14" s="158">
        <f>+J7</f>
        <v>2010</v>
      </c>
      <c r="H14" s="158"/>
      <c r="I14" s="158">
        <f>+G14+1</f>
        <v>2011</v>
      </c>
      <c r="J14" s="9"/>
      <c r="K14" s="9"/>
      <c r="L14" s="9"/>
      <c r="M14" s="204"/>
      <c r="O14" s="205"/>
      <c r="P14" s="12"/>
      <c r="Q14" s="13"/>
      <c r="R14" s="9" t="s">
        <v>322</v>
      </c>
      <c r="S14" s="9"/>
      <c r="T14" s="9"/>
      <c r="U14" s="9"/>
      <c r="V14" s="213"/>
      <c r="W14" s="165"/>
    </row>
    <row r="15" spans="2:23" ht="16.5" customHeight="1">
      <c r="B15" s="207"/>
      <c r="C15" s="9" t="s">
        <v>401</v>
      </c>
      <c r="D15" s="9"/>
      <c r="E15" s="9"/>
      <c r="F15" s="9"/>
      <c r="G15" s="70">
        <f>+'Cash Management Report'!R13</f>
        <v>0</v>
      </c>
      <c r="H15" s="70"/>
      <c r="I15" s="70">
        <f>+'Cash Management Report'!AG13</f>
        <v>0</v>
      </c>
      <c r="J15" s="9"/>
      <c r="K15" s="9"/>
      <c r="L15" s="9"/>
      <c r="M15" s="204"/>
      <c r="O15" s="205"/>
      <c r="P15" s="12"/>
      <c r="Q15" s="13"/>
      <c r="R15" s="9" t="s">
        <v>323</v>
      </c>
      <c r="S15" s="9"/>
      <c r="T15" s="9"/>
      <c r="U15" s="9"/>
      <c r="V15" s="213"/>
      <c r="W15" s="165"/>
    </row>
    <row r="16" spans="2:23" ht="16.5" customHeight="1">
      <c r="B16" s="207"/>
      <c r="C16" s="9" t="s">
        <v>402</v>
      </c>
      <c r="D16" s="9"/>
      <c r="E16" s="9"/>
      <c r="F16" s="9"/>
      <c r="G16" s="70">
        <f>+'Cash Management Report'!R56</f>
        <v>0</v>
      </c>
      <c r="H16" s="70"/>
      <c r="I16" s="70">
        <f>+'Cash Management Report'!AG56</f>
        <v>0</v>
      </c>
      <c r="J16" s="9"/>
      <c r="K16" s="9"/>
      <c r="L16" s="9"/>
      <c r="M16" s="204"/>
      <c r="O16" s="205"/>
      <c r="P16" s="12"/>
      <c r="Q16" s="13"/>
      <c r="R16" s="9" t="s">
        <v>324</v>
      </c>
      <c r="S16" s="9"/>
      <c r="T16" s="9"/>
      <c r="U16" s="9"/>
      <c r="V16" s="213"/>
      <c r="W16" s="165"/>
    </row>
    <row r="17" spans="2:23" ht="16.5" customHeight="1">
      <c r="B17" s="207"/>
      <c r="C17" s="9" t="s">
        <v>171</v>
      </c>
      <c r="D17" s="9"/>
      <c r="E17" s="9"/>
      <c r="F17" s="9"/>
      <c r="G17" s="70">
        <f>+'Cash Management Report'!R68</f>
        <v>0</v>
      </c>
      <c r="H17" s="70"/>
      <c r="I17" s="70">
        <f>+'Cash Management Report'!AG68</f>
        <v>0</v>
      </c>
      <c r="J17" s="9"/>
      <c r="K17" s="9"/>
      <c r="L17" s="9"/>
      <c r="M17" s="204"/>
      <c r="O17" s="205"/>
      <c r="P17" s="14">
        <v>4</v>
      </c>
      <c r="Q17" s="13" t="s">
        <v>325</v>
      </c>
      <c r="R17" s="9"/>
      <c r="S17" s="251" t="s">
        <v>398</v>
      </c>
      <c r="T17" s="252"/>
      <c r="U17" s="253"/>
      <c r="V17" s="212"/>
      <c r="W17" s="165"/>
    </row>
    <row r="18" spans="2:23" ht="16.5" customHeight="1" thickBot="1">
      <c r="B18" s="207"/>
      <c r="C18" s="9" t="s">
        <v>10</v>
      </c>
      <c r="D18" s="9"/>
      <c r="E18" s="9"/>
      <c r="F18" s="9"/>
      <c r="G18" s="81">
        <f>+'Cash Management Report'!R74</f>
        <v>10000</v>
      </c>
      <c r="H18" s="70"/>
      <c r="I18" s="81">
        <f>+'Cash Management Report'!AE74</f>
        <v>10000</v>
      </c>
      <c r="J18" s="9"/>
      <c r="K18" s="9"/>
      <c r="L18" s="9"/>
      <c r="M18" s="204"/>
      <c r="O18" s="205"/>
      <c r="P18" s="12"/>
      <c r="Q18" s="13"/>
      <c r="R18" s="9" t="s">
        <v>412</v>
      </c>
      <c r="S18" s="9"/>
      <c r="T18" s="9"/>
      <c r="U18" s="9"/>
      <c r="V18" s="213"/>
      <c r="W18" s="165"/>
    </row>
    <row r="19" spans="2:22" ht="16.5" customHeight="1" thickTop="1">
      <c r="B19" s="207"/>
      <c r="C19" s="9"/>
      <c r="D19" s="13" t="s">
        <v>403</v>
      </c>
      <c r="E19" s="9"/>
      <c r="F19" s="9"/>
      <c r="G19" s="9"/>
      <c r="H19" s="141"/>
      <c r="I19" s="141"/>
      <c r="J19" s="9"/>
      <c r="K19" s="9"/>
      <c r="L19" s="9"/>
      <c r="M19" s="204"/>
      <c r="O19" s="205"/>
      <c r="P19" s="12"/>
      <c r="Q19" s="13"/>
      <c r="R19" s="9" t="s">
        <v>326</v>
      </c>
      <c r="S19" s="9"/>
      <c r="T19" s="9"/>
      <c r="U19" s="9"/>
      <c r="V19" s="204"/>
    </row>
    <row r="20" spans="2:22" ht="16.5" customHeight="1">
      <c r="B20" s="207"/>
      <c r="C20" s="9"/>
      <c r="D20" s="9"/>
      <c r="E20" s="9"/>
      <c r="F20" s="9" t="s">
        <v>405</v>
      </c>
      <c r="G20" s="43" t="str">
        <f>IF(G18&lt;0,"More Cash!","Ok!")</f>
        <v>Ok!</v>
      </c>
      <c r="H20" s="159"/>
      <c r="I20" s="43" t="str">
        <f>IF(I18&lt;0,"More Cash!","Ok!")</f>
        <v>Ok!</v>
      </c>
      <c r="J20" s="9"/>
      <c r="K20" s="9"/>
      <c r="L20" s="9"/>
      <c r="M20" s="204"/>
      <c r="N20" s="9"/>
      <c r="O20" s="205"/>
      <c r="P20" s="12"/>
      <c r="Q20" s="13"/>
      <c r="R20" s="9" t="s">
        <v>327</v>
      </c>
      <c r="S20" s="9"/>
      <c r="T20" s="9"/>
      <c r="U20" s="9"/>
      <c r="V20" s="204"/>
    </row>
    <row r="21" spans="2:22" ht="16.5" customHeight="1">
      <c r="B21" s="207"/>
      <c r="C21" s="9"/>
      <c r="D21" s="9"/>
      <c r="E21" s="9"/>
      <c r="F21" s="9" t="s">
        <v>401</v>
      </c>
      <c r="G21" s="159" t="str">
        <f>IF(G15&lt;=0,"Add Sales","Ok!")</f>
        <v>Add Sales</v>
      </c>
      <c r="H21" s="159"/>
      <c r="I21" s="159" t="str">
        <f>IF(I15&lt;=0,"Add Sales","Ok!")</f>
        <v>Add Sales</v>
      </c>
      <c r="J21" s="9"/>
      <c r="K21" s="9"/>
      <c r="L21" s="9"/>
      <c r="M21" s="204"/>
      <c r="N21" s="9"/>
      <c r="O21" s="205"/>
      <c r="P21" s="12"/>
      <c r="Q21" s="13"/>
      <c r="R21" s="9" t="s">
        <v>328</v>
      </c>
      <c r="S21" s="9"/>
      <c r="T21" s="9"/>
      <c r="U21" s="9"/>
      <c r="V21" s="204"/>
    </row>
    <row r="22" spans="2:22" ht="16.5" customHeight="1">
      <c r="B22" s="207"/>
      <c r="C22" s="21"/>
      <c r="D22" s="18"/>
      <c r="E22" s="9"/>
      <c r="F22" s="9" t="s">
        <v>402</v>
      </c>
      <c r="G22" s="159" t="str">
        <f>+IF(G16&lt;=0,"Enter Costs","Ok!")</f>
        <v>Enter Costs</v>
      </c>
      <c r="H22" s="159"/>
      <c r="I22" s="159" t="str">
        <f>+IF(I16&lt;=0,"Enter Costs","Ok!")</f>
        <v>Enter Costs</v>
      </c>
      <c r="J22" s="9"/>
      <c r="K22" s="9"/>
      <c r="L22" s="9"/>
      <c r="M22" s="204"/>
      <c r="N22" s="9"/>
      <c r="O22" s="205"/>
      <c r="P22" s="12"/>
      <c r="Q22" s="13"/>
      <c r="R22" s="9" t="s">
        <v>368</v>
      </c>
      <c r="S22" s="9"/>
      <c r="T22" s="9"/>
      <c r="U22" s="9"/>
      <c r="V22" s="204"/>
    </row>
    <row r="23" spans="2:22" ht="16.5" customHeight="1" thickBot="1"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10"/>
      <c r="N23" s="9"/>
      <c r="O23" s="214"/>
      <c r="P23" s="215"/>
      <c r="Q23" s="216"/>
      <c r="R23" s="209" t="s">
        <v>329</v>
      </c>
      <c r="S23" s="209"/>
      <c r="T23" s="209"/>
      <c r="U23" s="209"/>
      <c r="V23" s="210"/>
    </row>
    <row r="24" spans="2:16" ht="4.5" customHeight="1" thickTop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22" s="4" customFormat="1" ht="18.75" thickBot="1">
      <c r="B25" s="231" t="s">
        <v>416</v>
      </c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16"/>
      <c r="O25" s="231" t="s">
        <v>417</v>
      </c>
      <c r="P25" s="17"/>
      <c r="U25" s="16"/>
      <c r="V25" s="16"/>
    </row>
    <row r="26" spans="1:23" ht="16.5" customHeight="1" thickTop="1">
      <c r="A26" s="5"/>
      <c r="B26" s="197" t="s">
        <v>330</v>
      </c>
      <c r="C26" s="198"/>
      <c r="D26" s="199"/>
      <c r="E26" s="200"/>
      <c r="F26" s="200"/>
      <c r="G26" s="200"/>
      <c r="H26" s="200"/>
      <c r="I26" s="201"/>
      <c r="J26" s="201"/>
      <c r="K26" s="201"/>
      <c r="L26" s="201"/>
      <c r="M26" s="202"/>
      <c r="O26" s="217"/>
      <c r="P26" s="199" t="s">
        <v>344</v>
      </c>
      <c r="Q26" s="201"/>
      <c r="R26" s="201"/>
      <c r="S26" s="201"/>
      <c r="T26" s="201"/>
      <c r="U26" s="201"/>
      <c r="V26" s="202"/>
      <c r="W26" s="5"/>
    </row>
    <row r="27" spans="1:23" s="5" customFormat="1" ht="16.5" customHeight="1">
      <c r="A27" s="2"/>
      <c r="B27" s="205"/>
      <c r="C27" s="11">
        <v>1</v>
      </c>
      <c r="D27" s="12" t="s">
        <v>331</v>
      </c>
      <c r="E27" s="13"/>
      <c r="F27" s="13"/>
      <c r="G27" s="13"/>
      <c r="H27" s="13"/>
      <c r="I27" s="9"/>
      <c r="J27" s="243" t="s">
        <v>398</v>
      </c>
      <c r="K27" s="246"/>
      <c r="L27" s="247"/>
      <c r="M27" s="204"/>
      <c r="O27" s="203"/>
      <c r="P27" s="18"/>
      <c r="Q27" s="9" t="s">
        <v>345</v>
      </c>
      <c r="R27" s="9"/>
      <c r="S27" s="9"/>
      <c r="T27" s="9"/>
      <c r="U27" s="9"/>
      <c r="V27" s="204"/>
      <c r="W27" s="2"/>
    </row>
    <row r="28" spans="2:24" ht="16.5" customHeight="1">
      <c r="B28" s="205"/>
      <c r="C28" s="11"/>
      <c r="D28" s="12"/>
      <c r="E28" s="13"/>
      <c r="F28" s="9" t="s">
        <v>332</v>
      </c>
      <c r="G28" s="13"/>
      <c r="H28" s="13"/>
      <c r="I28" s="9"/>
      <c r="J28" s="9"/>
      <c r="K28" s="9"/>
      <c r="L28" s="9"/>
      <c r="M28" s="204"/>
      <c r="O28" s="203"/>
      <c r="P28" s="18"/>
      <c r="Q28" s="9" t="s">
        <v>393</v>
      </c>
      <c r="R28" s="9"/>
      <c r="S28" s="9"/>
      <c r="T28" s="9"/>
      <c r="U28" s="9"/>
      <c r="V28" s="218"/>
      <c r="X28" s="9"/>
    </row>
    <row r="29" spans="2:24" ht="16.5" customHeight="1">
      <c r="B29" s="205"/>
      <c r="C29" s="11"/>
      <c r="D29" s="12"/>
      <c r="E29" s="13"/>
      <c r="F29" s="9" t="s">
        <v>333</v>
      </c>
      <c r="G29" s="13"/>
      <c r="H29" s="13"/>
      <c r="I29" s="9"/>
      <c r="J29" s="9"/>
      <c r="K29" s="9"/>
      <c r="L29" s="9"/>
      <c r="M29" s="204"/>
      <c r="O29" s="203"/>
      <c r="P29" s="18"/>
      <c r="Q29" s="9" t="s">
        <v>346</v>
      </c>
      <c r="R29" s="9"/>
      <c r="S29" s="9"/>
      <c r="T29" s="9"/>
      <c r="U29" s="9"/>
      <c r="V29" s="218"/>
      <c r="X29" s="9"/>
    </row>
    <row r="30" spans="2:24" ht="16.5" customHeight="1">
      <c r="B30" s="205"/>
      <c r="C30" s="11"/>
      <c r="D30" s="12"/>
      <c r="E30" s="13"/>
      <c r="F30" s="9" t="s">
        <v>334</v>
      </c>
      <c r="G30" s="13"/>
      <c r="H30" s="13"/>
      <c r="I30" s="9"/>
      <c r="J30" s="9"/>
      <c r="K30" s="9"/>
      <c r="L30" s="9"/>
      <c r="M30" s="204"/>
      <c r="O30" s="203"/>
      <c r="P30" s="18"/>
      <c r="Q30" s="9" t="s">
        <v>347</v>
      </c>
      <c r="R30" s="9"/>
      <c r="S30" s="9"/>
      <c r="T30" s="9"/>
      <c r="U30" s="9"/>
      <c r="V30" s="218"/>
      <c r="X30" s="9"/>
    </row>
    <row r="31" spans="2:24" ht="16.5" customHeight="1">
      <c r="B31" s="205"/>
      <c r="C31" s="11"/>
      <c r="D31" s="12"/>
      <c r="E31" s="13"/>
      <c r="F31" s="9" t="s">
        <v>335</v>
      </c>
      <c r="G31" s="13"/>
      <c r="H31" s="13"/>
      <c r="I31" s="9"/>
      <c r="J31" s="9"/>
      <c r="K31" s="9"/>
      <c r="L31" s="229"/>
      <c r="M31" s="204"/>
      <c r="O31" s="203"/>
      <c r="P31" s="18"/>
      <c r="Q31" s="9"/>
      <c r="R31" s="9" t="s">
        <v>348</v>
      </c>
      <c r="S31" s="9"/>
      <c r="T31" s="9"/>
      <c r="U31" s="9"/>
      <c r="V31" s="218"/>
      <c r="X31" s="9"/>
    </row>
    <row r="32" spans="2:24" ht="16.5" customHeight="1">
      <c r="B32" s="205"/>
      <c r="C32" s="11"/>
      <c r="D32" s="12"/>
      <c r="E32" s="13"/>
      <c r="F32" s="9" t="s">
        <v>336</v>
      </c>
      <c r="G32" s="13"/>
      <c r="H32" s="13"/>
      <c r="I32" s="9"/>
      <c r="J32" s="9"/>
      <c r="K32" s="9"/>
      <c r="L32" s="9"/>
      <c r="M32" s="204"/>
      <c r="O32" s="203"/>
      <c r="P32" s="18"/>
      <c r="Q32" s="9"/>
      <c r="R32" s="9" t="s">
        <v>349</v>
      </c>
      <c r="S32" s="9"/>
      <c r="T32" s="9"/>
      <c r="U32" s="9"/>
      <c r="V32" s="218"/>
      <c r="X32" s="9"/>
    </row>
    <row r="33" spans="2:24" ht="16.5" customHeight="1">
      <c r="B33" s="205"/>
      <c r="C33" s="11"/>
      <c r="D33" s="12"/>
      <c r="E33" s="13"/>
      <c r="F33" s="9" t="s">
        <v>337</v>
      </c>
      <c r="G33" s="13"/>
      <c r="H33" s="13"/>
      <c r="I33" s="9"/>
      <c r="J33" s="9"/>
      <c r="K33" s="9"/>
      <c r="L33" s="9"/>
      <c r="M33" s="204"/>
      <c r="O33" s="203"/>
      <c r="P33" s="18"/>
      <c r="Q33" s="9"/>
      <c r="R33" s="9" t="s">
        <v>350</v>
      </c>
      <c r="S33" s="9"/>
      <c r="T33" s="9"/>
      <c r="U33" s="9"/>
      <c r="V33" s="218"/>
      <c r="X33" s="9"/>
    </row>
    <row r="34" spans="2:24" ht="16.5" customHeight="1">
      <c r="B34" s="205"/>
      <c r="C34" s="11"/>
      <c r="D34" s="12"/>
      <c r="E34" s="13"/>
      <c r="F34" s="13"/>
      <c r="G34" s="13"/>
      <c r="H34" s="13"/>
      <c r="I34" s="9"/>
      <c r="J34" s="9"/>
      <c r="K34" s="9"/>
      <c r="L34" s="9"/>
      <c r="M34" s="204"/>
      <c r="O34" s="203"/>
      <c r="P34" s="18"/>
      <c r="Q34" s="9" t="s">
        <v>351</v>
      </c>
      <c r="R34" s="9"/>
      <c r="S34" s="251" t="s">
        <v>398</v>
      </c>
      <c r="T34" s="252"/>
      <c r="U34" s="253"/>
      <c r="V34" s="219"/>
      <c r="X34" s="9"/>
    </row>
    <row r="35" spans="2:24" ht="16.5" customHeight="1">
      <c r="B35" s="205"/>
      <c r="C35" s="11">
        <v>2</v>
      </c>
      <c r="D35" s="12" t="s">
        <v>338</v>
      </c>
      <c r="E35" s="13"/>
      <c r="F35" s="13"/>
      <c r="G35" s="13"/>
      <c r="H35" s="13"/>
      <c r="I35" s="9"/>
      <c r="J35" s="243" t="s">
        <v>398</v>
      </c>
      <c r="K35" s="244"/>
      <c r="L35" s="245"/>
      <c r="M35" s="204"/>
      <c r="O35" s="203"/>
      <c r="P35" s="18"/>
      <c r="Q35" s="9"/>
      <c r="R35" s="9"/>
      <c r="S35" s="9"/>
      <c r="T35" s="9"/>
      <c r="U35" s="9"/>
      <c r="V35" s="218"/>
      <c r="X35" s="9"/>
    </row>
    <row r="36" spans="2:24" ht="16.5" customHeight="1">
      <c r="B36" s="205"/>
      <c r="C36" s="11"/>
      <c r="D36" s="12"/>
      <c r="E36" s="13"/>
      <c r="F36" s="9" t="s">
        <v>339</v>
      </c>
      <c r="G36" s="13"/>
      <c r="H36" s="13"/>
      <c r="I36" s="9"/>
      <c r="J36" s="9"/>
      <c r="K36" s="9"/>
      <c r="L36" s="9"/>
      <c r="M36" s="204"/>
      <c r="O36" s="203"/>
      <c r="P36" s="227" t="s">
        <v>413</v>
      </c>
      <c r="Q36" s="9"/>
      <c r="R36" s="9"/>
      <c r="S36" s="9"/>
      <c r="T36" s="9"/>
      <c r="U36" s="9"/>
      <c r="V36" s="218"/>
      <c r="X36" s="9"/>
    </row>
    <row r="37" spans="2:24" ht="16.5" customHeight="1">
      <c r="B37" s="205"/>
      <c r="C37" s="11"/>
      <c r="D37" s="12"/>
      <c r="E37" s="13"/>
      <c r="F37" s="9" t="s">
        <v>340</v>
      </c>
      <c r="G37" s="13"/>
      <c r="H37" s="13"/>
      <c r="I37" s="9"/>
      <c r="J37" s="9"/>
      <c r="K37" s="9"/>
      <c r="L37" s="9"/>
      <c r="M37" s="204"/>
      <c r="O37" s="203"/>
      <c r="P37" s="18"/>
      <c r="Q37" s="9"/>
      <c r="R37" s="9"/>
      <c r="S37" s="9"/>
      <c r="T37" s="9"/>
      <c r="U37" s="9"/>
      <c r="V37" s="218"/>
      <c r="X37" s="9"/>
    </row>
    <row r="38" spans="2:24" ht="16.5" customHeight="1">
      <c r="B38" s="205"/>
      <c r="C38" s="11"/>
      <c r="D38" s="12"/>
      <c r="E38" s="13"/>
      <c r="F38" s="9" t="s">
        <v>341</v>
      </c>
      <c r="G38" s="13"/>
      <c r="H38" s="13"/>
      <c r="I38" s="9"/>
      <c r="J38" s="9"/>
      <c r="K38" s="9"/>
      <c r="L38" s="9"/>
      <c r="M38" s="204"/>
      <c r="O38" s="207"/>
      <c r="P38" s="9"/>
      <c r="Q38" s="9"/>
      <c r="R38" s="9"/>
      <c r="S38" s="9"/>
      <c r="T38" s="9"/>
      <c r="U38" s="9"/>
      <c r="V38" s="218"/>
      <c r="X38" s="9"/>
    </row>
    <row r="39" spans="2:24" ht="16.5" customHeight="1">
      <c r="B39" s="205"/>
      <c r="C39" s="11"/>
      <c r="D39" s="12"/>
      <c r="E39" s="13"/>
      <c r="F39" s="9" t="s">
        <v>342</v>
      </c>
      <c r="G39" s="13"/>
      <c r="H39" s="13"/>
      <c r="I39" s="9"/>
      <c r="J39" s="9"/>
      <c r="K39" s="9"/>
      <c r="L39" s="9"/>
      <c r="M39" s="204"/>
      <c r="O39" s="207"/>
      <c r="P39" s="9"/>
      <c r="Q39" s="9"/>
      <c r="R39" s="9"/>
      <c r="S39" s="9"/>
      <c r="T39" s="9"/>
      <c r="U39" s="9"/>
      <c r="V39" s="218"/>
      <c r="X39" s="9"/>
    </row>
    <row r="40" spans="2:24" ht="16.5" customHeight="1" thickBot="1">
      <c r="B40" s="208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10"/>
      <c r="O40" s="208"/>
      <c r="P40" s="209"/>
      <c r="Q40" s="209"/>
      <c r="R40" s="209"/>
      <c r="S40" s="209"/>
      <c r="T40" s="209"/>
      <c r="U40" s="209"/>
      <c r="V40" s="220"/>
      <c r="X40" s="9"/>
    </row>
    <row r="41" spans="13:24" ht="15.75" thickTop="1">
      <c r="M41" s="9"/>
      <c r="V41" s="154"/>
      <c r="X41" s="9"/>
    </row>
    <row r="42" spans="2:24" ht="15.75">
      <c r="B42" s="6"/>
      <c r="C42" s="6"/>
      <c r="D42" s="7"/>
      <c r="E42" s="8"/>
      <c r="F42" s="8"/>
      <c r="G42" s="8"/>
      <c r="H42" s="8"/>
      <c r="L42" s="9"/>
      <c r="M42" s="9"/>
      <c r="X42" s="9"/>
    </row>
    <row r="43" ht="15">
      <c r="M43" s="9"/>
    </row>
    <row r="44" ht="15">
      <c r="M44" s="9"/>
    </row>
    <row r="45" ht="15">
      <c r="M45" s="9"/>
    </row>
    <row r="46" ht="15">
      <c r="M46" s="9"/>
    </row>
    <row r="47" ht="15">
      <c r="M47" s="9"/>
    </row>
    <row r="48" ht="15">
      <c r="M48" s="9"/>
    </row>
    <row r="49" ht="15">
      <c r="M49" s="9"/>
    </row>
    <row r="50" ht="15">
      <c r="M50" s="9"/>
    </row>
    <row r="51" ht="15">
      <c r="M51" s="9"/>
    </row>
    <row r="52" ht="15">
      <c r="M52" s="9"/>
    </row>
    <row r="53" ht="15">
      <c r="M53" s="9"/>
    </row>
    <row r="54" ht="15">
      <c r="M54" s="9"/>
    </row>
    <row r="55" ht="15">
      <c r="M55" s="9"/>
    </row>
    <row r="56" spans="12:13" ht="15">
      <c r="L56" s="9"/>
      <c r="M56" s="9"/>
    </row>
    <row r="57" spans="2:13" ht="15.75">
      <c r="B57" s="6"/>
      <c r="C57" s="6"/>
      <c r="D57" s="7"/>
      <c r="E57" s="8"/>
      <c r="F57" s="8"/>
      <c r="G57" s="8"/>
      <c r="H57" s="8"/>
      <c r="L57" s="9"/>
      <c r="M57" s="9"/>
    </row>
  </sheetData>
  <sheetProtection formatCells="0" formatColumns="0" formatRows="0" insertColumns="0" insertRows="0" insertHyperlinks="0" deleteColumns="0" deleteRows="0" sort="0" autoFilter="0" pivotTables="0"/>
  <mergeCells count="8">
    <mergeCell ref="S5:U5"/>
    <mergeCell ref="J27:L27"/>
    <mergeCell ref="J35:L35"/>
    <mergeCell ref="J6:L6"/>
    <mergeCell ref="S34:U34"/>
    <mergeCell ref="S17:U17"/>
    <mergeCell ref="S12:U12"/>
    <mergeCell ref="S8:U8"/>
  </mergeCells>
  <conditionalFormatting sqref="G18:I18">
    <cfRule type="cellIs" priority="1" dxfId="0" operator="lessThan" stopIfTrue="1">
      <formula>0</formula>
    </cfRule>
  </conditionalFormatting>
  <hyperlinks>
    <hyperlink ref="S5" location="Product_name_prices" display="Click Here to Enter this Information Now"/>
    <hyperlink ref="S8" location="Volume_assumptions" display="Click Here to Enter this Information Now"/>
    <hyperlink ref="S12" location="Price_change_assumptions" display="Click Here to Enter this Information Now"/>
    <hyperlink ref="S17" location="Collection_lag" display="Click Here to Enter this Information Now"/>
    <hyperlink ref="J35" location="Operating_expenses" display="Click Here to Enter this Information Now"/>
    <hyperlink ref="S34:U34" location="'Financing Activities Assumption'!financing_activities" display="Click Here to Enter this Information"/>
    <hyperlink ref="J27" location="Wages_benefits" display="Click Here to Enter this Information Now"/>
  </hyperlinks>
  <printOptions/>
  <pageMargins left="0.75" right="0.75" top="1" bottom="1" header="0.5" footer="0.5"/>
  <pageSetup fitToHeight="1" fitToWidth="1" horizontalDpi="600" verticalDpi="600" orientation="landscape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0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2.28125" style="2" customWidth="1"/>
    <col min="2" max="2" width="0.85546875" style="2" customWidth="1"/>
    <col min="3" max="3" width="26.421875" style="2" customWidth="1"/>
    <col min="4" max="15" width="12.7109375" style="2" customWidth="1"/>
    <col min="16" max="27" width="9.7109375" style="23" customWidth="1"/>
    <col min="28" max="16384" width="9.140625" style="2" customWidth="1"/>
  </cols>
  <sheetData>
    <row r="1" spans="16:27" ht="12.75"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6:27" ht="96.75" customHeight="1"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23.25">
      <c r="B3" s="195" t="s">
        <v>352</v>
      </c>
    </row>
    <row r="4" ht="12.75">
      <c r="B4" s="8"/>
    </row>
    <row r="5" spans="1:27" s="19" customFormat="1" ht="30" customHeight="1">
      <c r="A5" s="235" t="s">
        <v>421</v>
      </c>
      <c r="B5" s="6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" ht="15">
      <c r="A6" s="7" t="s">
        <v>355</v>
      </c>
      <c r="B6" s="8"/>
    </row>
    <row r="7" spans="8:10" ht="12.75">
      <c r="H7" s="266" t="s">
        <v>353</v>
      </c>
      <c r="I7" s="266"/>
      <c r="J7" s="266"/>
    </row>
    <row r="8" spans="3:27" s="9" customFormat="1" ht="12.75">
      <c r="C8" s="8" t="s">
        <v>283</v>
      </c>
      <c r="H8" s="266"/>
      <c r="I8" s="266"/>
      <c r="J8" s="266"/>
      <c r="K8" s="266" t="s">
        <v>270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2:27" s="9" customFormat="1" ht="12.75">
      <c r="B9" s="13"/>
      <c r="C9" s="25" t="s">
        <v>286</v>
      </c>
      <c r="E9" s="26" t="s">
        <v>260</v>
      </c>
      <c r="G9" s="13"/>
      <c r="H9" s="25" t="s">
        <v>268</v>
      </c>
      <c r="K9" s="267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2:27" s="9" customFormat="1" ht="12.75">
      <c r="B10" s="13"/>
      <c r="C10" s="268" t="s">
        <v>287</v>
      </c>
      <c r="D10" s="268"/>
      <c r="E10" s="1">
        <v>0</v>
      </c>
      <c r="G10" s="13"/>
      <c r="H10" s="268" t="s">
        <v>356</v>
      </c>
      <c r="I10" s="268"/>
      <c r="J10" s="268"/>
      <c r="K10" s="1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2:27" s="9" customFormat="1" ht="12.75">
      <c r="B11" s="13"/>
      <c r="C11" s="268" t="s">
        <v>288</v>
      </c>
      <c r="D11" s="268"/>
      <c r="E11" s="1">
        <v>0</v>
      </c>
      <c r="G11" s="13"/>
      <c r="H11" s="268" t="s">
        <v>357</v>
      </c>
      <c r="I11" s="268"/>
      <c r="J11" s="268"/>
      <c r="K11" s="1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2:27" s="9" customFormat="1" ht="12.75">
      <c r="B12" s="13"/>
      <c r="C12" s="268" t="s">
        <v>289</v>
      </c>
      <c r="D12" s="268"/>
      <c r="E12" s="1">
        <v>0</v>
      </c>
      <c r="G12" s="13"/>
      <c r="H12" s="268" t="s">
        <v>358</v>
      </c>
      <c r="I12" s="268"/>
      <c r="J12" s="268"/>
      <c r="K12" s="1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2:27" s="9" customFormat="1" ht="12.75">
      <c r="B13" s="13"/>
      <c r="C13" s="268" t="s">
        <v>290</v>
      </c>
      <c r="D13" s="268"/>
      <c r="E13" s="1">
        <v>0</v>
      </c>
      <c r="G13" s="13"/>
      <c r="H13" s="268" t="s">
        <v>359</v>
      </c>
      <c r="I13" s="268"/>
      <c r="J13" s="268"/>
      <c r="K13" s="1"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2:27" s="9" customFormat="1" ht="12.75">
      <c r="B14" s="13"/>
      <c r="C14" s="268" t="s">
        <v>291</v>
      </c>
      <c r="D14" s="268"/>
      <c r="E14" s="1">
        <v>0</v>
      </c>
      <c r="G14" s="13"/>
      <c r="H14" s="268" t="s">
        <v>360</v>
      </c>
      <c r="I14" s="268"/>
      <c r="J14" s="268"/>
      <c r="K14" s="1">
        <v>0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2:27" s="9" customFormat="1" ht="12.75">
      <c r="B15" s="13"/>
      <c r="C15" s="268" t="s">
        <v>292</v>
      </c>
      <c r="D15" s="268"/>
      <c r="E15" s="1">
        <v>0</v>
      </c>
      <c r="G15" s="13"/>
      <c r="H15" s="268" t="s">
        <v>361</v>
      </c>
      <c r="I15" s="268"/>
      <c r="J15" s="268"/>
      <c r="K15" s="1">
        <v>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2:27" s="9" customFormat="1" ht="4.5" customHeight="1">
      <c r="B16" s="13"/>
      <c r="C16" s="27"/>
      <c r="D16" s="27"/>
      <c r="E16" s="28"/>
      <c r="G16" s="13"/>
      <c r="H16" s="27"/>
      <c r="I16" s="27"/>
      <c r="J16" s="27"/>
      <c r="K16" s="28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8:27" s="9" customFormat="1" ht="12.75">
      <c r="H17" s="266" t="s">
        <v>354</v>
      </c>
      <c r="I17" s="266"/>
      <c r="J17" s="266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3:27" s="9" customFormat="1" ht="12.75">
      <c r="C18" s="13" t="s">
        <v>257</v>
      </c>
      <c r="E18" s="28"/>
      <c r="H18" s="266"/>
      <c r="I18" s="266"/>
      <c r="J18" s="266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2:27" s="9" customFormat="1" ht="12.75">
      <c r="B19" s="13"/>
      <c r="C19" s="25" t="s">
        <v>286</v>
      </c>
      <c r="E19" s="26" t="s">
        <v>260</v>
      </c>
      <c r="H19" s="25" t="s">
        <v>268</v>
      </c>
      <c r="K19" s="26" t="s">
        <v>270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2:27" s="9" customFormat="1" ht="12.75">
      <c r="B20" s="13"/>
      <c r="C20" s="268" t="s">
        <v>287</v>
      </c>
      <c r="D20" s="268"/>
      <c r="E20" s="1">
        <v>0</v>
      </c>
      <c r="H20" s="268" t="s">
        <v>362</v>
      </c>
      <c r="I20" s="268"/>
      <c r="J20" s="268"/>
      <c r="K20" s="1">
        <v>0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2:27" s="9" customFormat="1" ht="12.75">
      <c r="B21" s="13"/>
      <c r="C21" s="268" t="s">
        <v>288</v>
      </c>
      <c r="D21" s="268"/>
      <c r="E21" s="1">
        <v>0</v>
      </c>
      <c r="H21" s="268" t="s">
        <v>363</v>
      </c>
      <c r="I21" s="268"/>
      <c r="J21" s="268"/>
      <c r="K21" s="1">
        <v>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2:27" s="9" customFormat="1" ht="12.75">
      <c r="B22" s="13"/>
      <c r="C22" s="268" t="s">
        <v>289</v>
      </c>
      <c r="D22" s="268"/>
      <c r="E22" s="1">
        <v>0</v>
      </c>
      <c r="H22" s="268" t="s">
        <v>364</v>
      </c>
      <c r="I22" s="268"/>
      <c r="J22" s="268"/>
      <c r="K22" s="1">
        <v>0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2:27" s="9" customFormat="1" ht="12.75">
      <c r="B23" s="13"/>
      <c r="C23" s="268" t="s">
        <v>290</v>
      </c>
      <c r="D23" s="268"/>
      <c r="E23" s="1">
        <v>0</v>
      </c>
      <c r="H23" s="268" t="s">
        <v>365</v>
      </c>
      <c r="I23" s="268"/>
      <c r="J23" s="268"/>
      <c r="K23" s="1">
        <v>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2:27" s="9" customFormat="1" ht="12.75">
      <c r="B24" s="13"/>
      <c r="C24" s="268" t="s">
        <v>291</v>
      </c>
      <c r="D24" s="268"/>
      <c r="E24" s="1">
        <v>0</v>
      </c>
      <c r="H24" s="268" t="s">
        <v>366</v>
      </c>
      <c r="I24" s="268"/>
      <c r="J24" s="268"/>
      <c r="K24" s="1"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2:27" s="9" customFormat="1" ht="12.75">
      <c r="B25" s="13"/>
      <c r="C25" s="268" t="s">
        <v>292</v>
      </c>
      <c r="D25" s="268"/>
      <c r="E25" s="1">
        <v>0</v>
      </c>
      <c r="H25" s="268" t="s">
        <v>367</v>
      </c>
      <c r="I25" s="268"/>
      <c r="J25" s="268"/>
      <c r="K25" s="1">
        <v>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2:4" ht="12.75">
      <c r="B26" s="8"/>
      <c r="D26" s="29"/>
    </row>
    <row r="27" spans="2:27" s="236" customFormat="1" ht="39" customHeight="1">
      <c r="B27" s="237"/>
      <c r="D27" s="238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</row>
    <row r="28" spans="1:27" s="19" customFormat="1" ht="30" customHeight="1">
      <c r="A28" s="235" t="s">
        <v>419</v>
      </c>
      <c r="B28" s="6"/>
      <c r="D28" s="41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19" customFormat="1" ht="30" customHeight="1">
      <c r="A29" s="235"/>
      <c r="B29" s="6"/>
      <c r="D29" s="41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15" ht="12.75">
      <c r="A30" s="8" t="s">
        <v>369</v>
      </c>
      <c r="D30" s="257" t="s">
        <v>293</v>
      </c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9"/>
    </row>
    <row r="31" spans="2:15" ht="12.75">
      <c r="B31" s="8" t="s">
        <v>370</v>
      </c>
      <c r="D31" s="254">
        <f>+'Report Formatting and Setup'!J7</f>
        <v>2010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6"/>
    </row>
    <row r="32" spans="2:15" ht="12.75">
      <c r="B32" s="8"/>
      <c r="D32" s="30" t="s">
        <v>44</v>
      </c>
      <c r="E32" s="31" t="s">
        <v>45</v>
      </c>
      <c r="F32" s="32" t="s">
        <v>46</v>
      </c>
      <c r="G32" s="33" t="s">
        <v>47</v>
      </c>
      <c r="H32" s="33" t="s">
        <v>40</v>
      </c>
      <c r="I32" s="32" t="s">
        <v>41</v>
      </c>
      <c r="J32" s="32" t="s">
        <v>42</v>
      </c>
      <c r="K32" s="32" t="s">
        <v>48</v>
      </c>
      <c r="L32" s="32" t="s">
        <v>49</v>
      </c>
      <c r="M32" s="32" t="s">
        <v>50</v>
      </c>
      <c r="N32" s="32" t="s">
        <v>51</v>
      </c>
      <c r="O32" s="34" t="s">
        <v>43</v>
      </c>
    </row>
    <row r="33" spans="2:15" ht="12.75">
      <c r="B33" s="8"/>
      <c r="C33" s="2" t="str">
        <f aca="true" t="shared" si="0" ref="C33:C38">+C10</f>
        <v>Product Line A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</row>
    <row r="34" spans="2:15" ht="12.75">
      <c r="B34" s="8"/>
      <c r="C34" s="2" t="str">
        <f t="shared" si="0"/>
        <v>Product Line B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</row>
    <row r="35" spans="2:15" ht="12.75">
      <c r="B35" s="8"/>
      <c r="C35" s="2" t="str">
        <f t="shared" si="0"/>
        <v>Product Line C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  <row r="36" spans="2:15" ht="12.75">
      <c r="B36" s="8"/>
      <c r="C36" s="2" t="str">
        <f t="shared" si="0"/>
        <v>Product Line D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2:15" ht="12.75">
      <c r="B37" s="8"/>
      <c r="C37" s="2" t="str">
        <f t="shared" si="0"/>
        <v>Product Line E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</row>
    <row r="38" spans="2:15" ht="12.75">
      <c r="B38" s="8"/>
      <c r="C38" s="2" t="str">
        <f t="shared" si="0"/>
        <v>Product Line F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</row>
    <row r="39" spans="2:15" ht="12.75">
      <c r="B39" s="8"/>
      <c r="D39" s="254">
        <f>+D31+1</f>
        <v>2011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6"/>
    </row>
    <row r="40" spans="2:15" ht="12.75">
      <c r="B40" s="8"/>
      <c r="D40" s="30" t="s">
        <v>44</v>
      </c>
      <c r="E40" s="31" t="s">
        <v>45</v>
      </c>
      <c r="F40" s="32" t="s">
        <v>46</v>
      </c>
      <c r="G40" s="33" t="s">
        <v>47</v>
      </c>
      <c r="H40" s="33" t="s">
        <v>40</v>
      </c>
      <c r="I40" s="32" t="s">
        <v>41</v>
      </c>
      <c r="J40" s="32" t="s">
        <v>42</v>
      </c>
      <c r="K40" s="32" t="s">
        <v>48</v>
      </c>
      <c r="L40" s="32" t="s">
        <v>49</v>
      </c>
      <c r="M40" s="32" t="s">
        <v>50</v>
      </c>
      <c r="N40" s="32" t="s">
        <v>51</v>
      </c>
      <c r="O40" s="34" t="s">
        <v>43</v>
      </c>
    </row>
    <row r="41" spans="2:15" ht="12.75">
      <c r="B41" s="8"/>
      <c r="C41" s="2" t="str">
        <f aca="true" t="shared" si="1" ref="C41:C46">+C10</f>
        <v>Product Line A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2:15" ht="12.75">
      <c r="B42" s="8"/>
      <c r="C42" s="2" t="str">
        <f t="shared" si="1"/>
        <v>Product Line B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</row>
    <row r="43" spans="2:15" ht="12.75">
      <c r="B43" s="8"/>
      <c r="C43" s="2" t="str">
        <f t="shared" si="1"/>
        <v>Product Line C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</row>
    <row r="44" spans="2:15" ht="12.75">
      <c r="B44" s="8"/>
      <c r="C44" s="2" t="str">
        <f t="shared" si="1"/>
        <v>Product Line D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</row>
    <row r="45" spans="2:15" ht="12.75">
      <c r="B45" s="8"/>
      <c r="C45" s="2" t="str">
        <f t="shared" si="1"/>
        <v>Product Line E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</row>
    <row r="46" spans="2:15" ht="12.75">
      <c r="B46" s="13"/>
      <c r="C46" s="2" t="str">
        <f t="shared" si="1"/>
        <v>Product Line F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ht="12.75">
      <c r="C47" s="9"/>
    </row>
    <row r="48" spans="1:15" ht="12.75">
      <c r="A48" s="13" t="s">
        <v>257</v>
      </c>
      <c r="B48" s="13"/>
      <c r="C48" s="25"/>
      <c r="D48" s="257" t="s">
        <v>293</v>
      </c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</row>
    <row r="49" spans="4:15" ht="12.75">
      <c r="D49" s="254">
        <f>+D$31</f>
        <v>2010</v>
      </c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6"/>
    </row>
    <row r="50" spans="4:15" ht="12.75">
      <c r="D50" s="30" t="s">
        <v>44</v>
      </c>
      <c r="E50" s="31" t="s">
        <v>45</v>
      </c>
      <c r="F50" s="32" t="s">
        <v>46</v>
      </c>
      <c r="G50" s="33" t="s">
        <v>47</v>
      </c>
      <c r="H50" s="33" t="s">
        <v>40</v>
      </c>
      <c r="I50" s="32" t="s">
        <v>41</v>
      </c>
      <c r="J50" s="32" t="s">
        <v>42</v>
      </c>
      <c r="K50" s="32" t="s">
        <v>48</v>
      </c>
      <c r="L50" s="32" t="s">
        <v>49</v>
      </c>
      <c r="M50" s="32" t="s">
        <v>50</v>
      </c>
      <c r="N50" s="32" t="s">
        <v>51</v>
      </c>
      <c r="O50" s="34" t="s">
        <v>43</v>
      </c>
    </row>
    <row r="51" spans="3:15" ht="12.75">
      <c r="C51" s="2" t="str">
        <f aca="true" t="shared" si="2" ref="C51:C56">+C20</f>
        <v>Product Line A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</row>
    <row r="52" spans="3:15" ht="12.75">
      <c r="C52" s="2" t="str">
        <f t="shared" si="2"/>
        <v>Product Line B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</row>
    <row r="53" spans="3:15" ht="12.75">
      <c r="C53" s="2" t="str">
        <f t="shared" si="2"/>
        <v>Product Line C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3:15" ht="12.75">
      <c r="C54" s="2" t="str">
        <f t="shared" si="2"/>
        <v>Product Line D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</row>
    <row r="55" spans="3:15" ht="12.75">
      <c r="C55" s="2" t="str">
        <f t="shared" si="2"/>
        <v>Product Line E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</row>
    <row r="56" spans="3:15" ht="12.75">
      <c r="C56" s="2" t="str">
        <f t="shared" si="2"/>
        <v>Product Line F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</row>
    <row r="57" spans="4:15" ht="12.75">
      <c r="D57" s="254">
        <f>+D49+1</f>
        <v>2011</v>
      </c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6"/>
    </row>
    <row r="58" spans="4:15" ht="12.75">
      <c r="D58" s="30" t="s">
        <v>44</v>
      </c>
      <c r="E58" s="31" t="s">
        <v>45</v>
      </c>
      <c r="F58" s="32" t="s">
        <v>46</v>
      </c>
      <c r="G58" s="33" t="s">
        <v>47</v>
      </c>
      <c r="H58" s="33" t="s">
        <v>40</v>
      </c>
      <c r="I58" s="32" t="s">
        <v>41</v>
      </c>
      <c r="J58" s="32" t="s">
        <v>42</v>
      </c>
      <c r="K58" s="32" t="s">
        <v>48</v>
      </c>
      <c r="L58" s="32" t="s">
        <v>49</v>
      </c>
      <c r="M58" s="32" t="s">
        <v>50</v>
      </c>
      <c r="N58" s="32" t="s">
        <v>51</v>
      </c>
      <c r="O58" s="34" t="s">
        <v>43</v>
      </c>
    </row>
    <row r="59" spans="3:15" ht="12.75">
      <c r="C59" s="2" t="str">
        <f aca="true" t="shared" si="3" ref="C59:C64">+C20</f>
        <v>Product Line A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</row>
    <row r="60" spans="3:15" ht="12.75">
      <c r="C60" s="2" t="str">
        <f t="shared" si="3"/>
        <v>Product Line B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</row>
    <row r="61" spans="3:15" ht="12.75">
      <c r="C61" s="2" t="str">
        <f t="shared" si="3"/>
        <v>Product Line C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</row>
    <row r="62" spans="3:15" ht="12.75">
      <c r="C62" s="2" t="str">
        <f t="shared" si="3"/>
        <v>Product Line D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</row>
    <row r="63" spans="3:15" ht="12.75">
      <c r="C63" s="2" t="str">
        <f t="shared" si="3"/>
        <v>Product Line E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</row>
    <row r="64" spans="3:15" ht="12.75">
      <c r="C64" s="2" t="str">
        <f t="shared" si="3"/>
        <v>Product Line F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</row>
    <row r="66" spans="1:15" ht="12.75">
      <c r="A66" s="8" t="s">
        <v>267</v>
      </c>
      <c r="D66" s="257" t="s">
        <v>293</v>
      </c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9"/>
    </row>
    <row r="67" spans="3:15" ht="12.75">
      <c r="C67" s="8" t="s">
        <v>285</v>
      </c>
      <c r="D67" s="254">
        <f>+D$31</f>
        <v>2010</v>
      </c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6"/>
    </row>
    <row r="68" spans="4:15" ht="12.75">
      <c r="D68" s="30" t="s">
        <v>44</v>
      </c>
      <c r="E68" s="31" t="s">
        <v>45</v>
      </c>
      <c r="F68" s="32" t="s">
        <v>46</v>
      </c>
      <c r="G68" s="33" t="s">
        <v>47</v>
      </c>
      <c r="H68" s="33" t="s">
        <v>40</v>
      </c>
      <c r="I68" s="32" t="s">
        <v>41</v>
      </c>
      <c r="J68" s="32" t="s">
        <v>42</v>
      </c>
      <c r="K68" s="32" t="s">
        <v>48</v>
      </c>
      <c r="L68" s="32" t="s">
        <v>49</v>
      </c>
      <c r="M68" s="32" t="s">
        <v>50</v>
      </c>
      <c r="N68" s="32" t="s">
        <v>51</v>
      </c>
      <c r="O68" s="34" t="s">
        <v>43</v>
      </c>
    </row>
    <row r="69" spans="3:15" ht="12.75">
      <c r="C69" s="2" t="str">
        <f aca="true" t="shared" si="4" ref="C69:C74">+H10</f>
        <v>Hourly Service Group A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</row>
    <row r="70" spans="3:15" ht="12.75">
      <c r="C70" s="2" t="str">
        <f t="shared" si="4"/>
        <v>Hourly Service Group B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3:15" ht="12.75">
      <c r="C71" s="2" t="str">
        <f t="shared" si="4"/>
        <v>Hourly Service Group C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</row>
    <row r="72" spans="3:15" ht="12.75">
      <c r="C72" s="2" t="str">
        <f t="shared" si="4"/>
        <v>Hourly Service Group D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  <row r="73" spans="3:15" ht="12.75">
      <c r="C73" s="2" t="str">
        <f t="shared" si="4"/>
        <v>Hourly Service Group E</v>
      </c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</row>
    <row r="74" spans="3:15" ht="12.75">
      <c r="C74" s="2" t="str">
        <f t="shared" si="4"/>
        <v>Hourly Service Group F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</row>
    <row r="75" spans="4:15" ht="12.75">
      <c r="D75" s="254">
        <f>+D67+1</f>
        <v>2011</v>
      </c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6"/>
    </row>
    <row r="76" spans="4:15" ht="12.75">
      <c r="D76" s="30" t="s">
        <v>44</v>
      </c>
      <c r="E76" s="31" t="s">
        <v>45</v>
      </c>
      <c r="F76" s="32" t="s">
        <v>46</v>
      </c>
      <c r="G76" s="33" t="s">
        <v>47</v>
      </c>
      <c r="H76" s="33" t="s">
        <v>40</v>
      </c>
      <c r="I76" s="32" t="s">
        <v>41</v>
      </c>
      <c r="J76" s="32" t="s">
        <v>42</v>
      </c>
      <c r="K76" s="32" t="s">
        <v>48</v>
      </c>
      <c r="L76" s="32" t="s">
        <v>49</v>
      </c>
      <c r="M76" s="32" t="s">
        <v>50</v>
      </c>
      <c r="N76" s="32" t="s">
        <v>51</v>
      </c>
      <c r="O76" s="34" t="s">
        <v>43</v>
      </c>
    </row>
    <row r="77" spans="3:15" ht="12.75">
      <c r="C77" s="2" t="str">
        <f aca="true" t="shared" si="5" ref="C77:C82">+H10</f>
        <v>Hourly Service Group A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</row>
    <row r="78" spans="3:15" ht="12.75">
      <c r="C78" s="2" t="str">
        <f t="shared" si="5"/>
        <v>Hourly Service Group B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</row>
    <row r="79" spans="3:15" ht="12.75">
      <c r="C79" s="2" t="str">
        <f t="shared" si="5"/>
        <v>Hourly Service Group C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</row>
    <row r="80" spans="3:15" ht="12.75">
      <c r="C80" s="2" t="str">
        <f t="shared" si="5"/>
        <v>Hourly Service Group D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</row>
    <row r="81" spans="3:15" ht="12.75">
      <c r="C81" s="2" t="str">
        <f t="shared" si="5"/>
        <v>Hourly Service Group E</v>
      </c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</row>
    <row r="82" spans="3:15" ht="12.75">
      <c r="C82" s="2" t="str">
        <f t="shared" si="5"/>
        <v>Hourly Service Group F</v>
      </c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</row>
    <row r="84" spans="3:15" ht="12.75">
      <c r="C84" s="25"/>
      <c r="D84" s="257" t="s">
        <v>293</v>
      </c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9"/>
    </row>
    <row r="85" spans="3:15" ht="12.75">
      <c r="C85" s="8" t="s">
        <v>284</v>
      </c>
      <c r="D85" s="254">
        <f>+D$31</f>
        <v>2010</v>
      </c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6"/>
    </row>
    <row r="86" spans="4:15" ht="12.75">
      <c r="D86" s="30" t="s">
        <v>44</v>
      </c>
      <c r="E86" s="31" t="s">
        <v>45</v>
      </c>
      <c r="F86" s="32" t="s">
        <v>46</v>
      </c>
      <c r="G86" s="33" t="s">
        <v>47</v>
      </c>
      <c r="H86" s="33" t="s">
        <v>40</v>
      </c>
      <c r="I86" s="32" t="s">
        <v>41</v>
      </c>
      <c r="J86" s="32" t="s">
        <v>42</v>
      </c>
      <c r="K86" s="32" t="s">
        <v>48</v>
      </c>
      <c r="L86" s="32" t="s">
        <v>49</v>
      </c>
      <c r="M86" s="32" t="s">
        <v>50</v>
      </c>
      <c r="N86" s="32" t="s">
        <v>51</v>
      </c>
      <c r="O86" s="34" t="s">
        <v>43</v>
      </c>
    </row>
    <row r="87" spans="3:15" ht="12.75">
      <c r="C87" s="2" t="str">
        <f aca="true" t="shared" si="6" ref="C87:C92">+H20</f>
        <v>Fixed Fee Service Group A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3:15" ht="12.75">
      <c r="C88" s="2" t="str">
        <f t="shared" si="6"/>
        <v>Fixed Fee Service Group B</v>
      </c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</row>
    <row r="89" spans="3:15" ht="12.75">
      <c r="C89" s="2" t="str">
        <f t="shared" si="6"/>
        <v>Fixed Fee Service Group C</v>
      </c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3:15" ht="12.75">
      <c r="C90" s="2" t="str">
        <f t="shared" si="6"/>
        <v>Fixed Fee Service Group D</v>
      </c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</row>
    <row r="91" spans="3:15" ht="12.75">
      <c r="C91" s="2" t="str">
        <f t="shared" si="6"/>
        <v>Fixed Fee Service Group E</v>
      </c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</row>
    <row r="92" spans="3:15" ht="12.75">
      <c r="C92" s="2" t="str">
        <f t="shared" si="6"/>
        <v>Fixed Fee Service Group F</v>
      </c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</row>
    <row r="93" spans="4:15" ht="12.75">
      <c r="D93" s="254">
        <f>+D85+1</f>
        <v>2011</v>
      </c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6"/>
    </row>
    <row r="94" spans="4:15" ht="12.75">
      <c r="D94" s="30" t="s">
        <v>44</v>
      </c>
      <c r="E94" s="31" t="s">
        <v>45</v>
      </c>
      <c r="F94" s="32" t="s">
        <v>46</v>
      </c>
      <c r="G94" s="33" t="s">
        <v>47</v>
      </c>
      <c r="H94" s="33" t="s">
        <v>40</v>
      </c>
      <c r="I94" s="32" t="s">
        <v>41</v>
      </c>
      <c r="J94" s="32" t="s">
        <v>42</v>
      </c>
      <c r="K94" s="32" t="s">
        <v>48</v>
      </c>
      <c r="L94" s="32" t="s">
        <v>49</v>
      </c>
      <c r="M94" s="32" t="s">
        <v>50</v>
      </c>
      <c r="N94" s="32" t="s">
        <v>51</v>
      </c>
      <c r="O94" s="34" t="s">
        <v>43</v>
      </c>
    </row>
    <row r="95" spans="3:15" ht="12.75">
      <c r="C95" s="2" t="str">
        <f aca="true" t="shared" si="7" ref="C95:C100">+H20</f>
        <v>Fixed Fee Service Group A</v>
      </c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</row>
    <row r="96" spans="3:15" ht="12.75">
      <c r="C96" s="2" t="str">
        <f t="shared" si="7"/>
        <v>Fixed Fee Service Group B</v>
      </c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</row>
    <row r="97" spans="3:15" ht="12.75">
      <c r="C97" s="2" t="str">
        <f t="shared" si="7"/>
        <v>Fixed Fee Service Group C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</row>
    <row r="98" spans="3:15" ht="12.75">
      <c r="C98" s="2" t="str">
        <f t="shared" si="7"/>
        <v>Fixed Fee Service Group D</v>
      </c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</row>
    <row r="99" spans="3:15" ht="12.75">
      <c r="C99" s="2" t="str">
        <f t="shared" si="7"/>
        <v>Fixed Fee Service Group E</v>
      </c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3:15" ht="12.75">
      <c r="C100" s="2" t="str">
        <f t="shared" si="7"/>
        <v>Fixed Fee Service Group F</v>
      </c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16:27" s="236" customFormat="1" ht="33.75" customHeight="1"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</row>
    <row r="102" ht="41.25" customHeight="1">
      <c r="A102" s="235" t="s">
        <v>418</v>
      </c>
    </row>
    <row r="103" ht="12.75"/>
    <row r="104" spans="1:15" ht="12.75">
      <c r="A104" s="8" t="s">
        <v>369</v>
      </c>
      <c r="D104" s="260" t="s">
        <v>295</v>
      </c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2"/>
    </row>
    <row r="105" spans="2:15" ht="12.75">
      <c r="B105" s="8" t="s">
        <v>370</v>
      </c>
      <c r="D105" s="263">
        <f>+D31</f>
        <v>2010</v>
      </c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5"/>
    </row>
    <row r="106" spans="4:15" ht="12.75">
      <c r="D106" s="35" t="s">
        <v>44</v>
      </c>
      <c r="E106" s="36" t="s">
        <v>45</v>
      </c>
      <c r="F106" s="36" t="s">
        <v>46</v>
      </c>
      <c r="G106" s="36" t="s">
        <v>47</v>
      </c>
      <c r="H106" s="36" t="s">
        <v>40</v>
      </c>
      <c r="I106" s="36" t="s">
        <v>41</v>
      </c>
      <c r="J106" s="36" t="s">
        <v>42</v>
      </c>
      <c r="K106" s="36" t="s">
        <v>48</v>
      </c>
      <c r="L106" s="36" t="s">
        <v>49</v>
      </c>
      <c r="M106" s="36" t="s">
        <v>50</v>
      </c>
      <c r="N106" s="36" t="s">
        <v>51</v>
      </c>
      <c r="O106" s="37" t="s">
        <v>43</v>
      </c>
    </row>
    <row r="107" spans="3:15" ht="12.75">
      <c r="C107" s="2" t="str">
        <f>+C33</f>
        <v>Product Line A</v>
      </c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</row>
    <row r="108" spans="3:15" ht="12.75">
      <c r="C108" s="2" t="str">
        <f aca="true" t="shared" si="8" ref="C108:C120">+C34</f>
        <v>Product Line B</v>
      </c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</row>
    <row r="109" spans="3:15" ht="12.75">
      <c r="C109" s="2" t="str">
        <f t="shared" si="8"/>
        <v>Product Line C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</row>
    <row r="110" spans="3:15" ht="12.75">
      <c r="C110" s="2" t="str">
        <f t="shared" si="8"/>
        <v>Product Line D</v>
      </c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</row>
    <row r="111" spans="3:15" ht="12.75">
      <c r="C111" s="2" t="str">
        <f t="shared" si="8"/>
        <v>Product Line E</v>
      </c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</row>
    <row r="112" spans="3:15" ht="12.75">
      <c r="C112" s="2" t="str">
        <f t="shared" si="8"/>
        <v>Product Line F</v>
      </c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</row>
    <row r="113" spans="4:15" ht="12.75">
      <c r="D113" s="254">
        <f>+D105+1</f>
        <v>2011</v>
      </c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6"/>
    </row>
    <row r="114" spans="4:15" ht="12.75">
      <c r="D114" s="35" t="s">
        <v>44</v>
      </c>
      <c r="E114" s="36" t="s">
        <v>45</v>
      </c>
      <c r="F114" s="36" t="s">
        <v>46</v>
      </c>
      <c r="G114" s="36" t="s">
        <v>47</v>
      </c>
      <c r="H114" s="36" t="s">
        <v>40</v>
      </c>
      <c r="I114" s="36" t="s">
        <v>41</v>
      </c>
      <c r="J114" s="36" t="s">
        <v>42</v>
      </c>
      <c r="K114" s="36" t="s">
        <v>48</v>
      </c>
      <c r="L114" s="36" t="s">
        <v>49</v>
      </c>
      <c r="M114" s="36" t="s">
        <v>50</v>
      </c>
      <c r="N114" s="36" t="s">
        <v>51</v>
      </c>
      <c r="O114" s="37" t="s">
        <v>43</v>
      </c>
    </row>
    <row r="115" spans="3:15" ht="12.75">
      <c r="C115" s="2" t="str">
        <f t="shared" si="8"/>
        <v>Product Line A</v>
      </c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</row>
    <row r="116" spans="3:15" ht="12.75">
      <c r="C116" s="2" t="str">
        <f t="shared" si="8"/>
        <v>Product Line B</v>
      </c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</row>
    <row r="117" spans="3:15" ht="12.75">
      <c r="C117" s="2" t="str">
        <f t="shared" si="8"/>
        <v>Product Line C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</row>
    <row r="118" spans="3:15" ht="12.75">
      <c r="C118" s="2" t="str">
        <f t="shared" si="8"/>
        <v>Product Line D</v>
      </c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</row>
    <row r="119" spans="3:15" ht="12.75">
      <c r="C119" s="2" t="str">
        <f t="shared" si="8"/>
        <v>Product Line E</v>
      </c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</row>
    <row r="120" spans="3:15" ht="12.75">
      <c r="C120" s="2" t="str">
        <f t="shared" si="8"/>
        <v>Product Line F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</row>
    <row r="121" spans="4:15" ht="12.7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2.75">
      <c r="A122" s="13" t="s">
        <v>257</v>
      </c>
      <c r="D122" s="260" t="s">
        <v>295</v>
      </c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2"/>
    </row>
    <row r="123" spans="4:15" ht="12.75">
      <c r="D123" s="263">
        <f>+D49</f>
        <v>2010</v>
      </c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5"/>
    </row>
    <row r="124" spans="4:15" ht="12.75">
      <c r="D124" s="35" t="s">
        <v>44</v>
      </c>
      <c r="E124" s="36" t="s">
        <v>45</v>
      </c>
      <c r="F124" s="36" t="s">
        <v>46</v>
      </c>
      <c r="G124" s="36" t="s">
        <v>47</v>
      </c>
      <c r="H124" s="36" t="s">
        <v>40</v>
      </c>
      <c r="I124" s="36" t="s">
        <v>41</v>
      </c>
      <c r="J124" s="36" t="s">
        <v>42</v>
      </c>
      <c r="K124" s="36" t="s">
        <v>48</v>
      </c>
      <c r="L124" s="36" t="s">
        <v>49</v>
      </c>
      <c r="M124" s="36" t="s">
        <v>50</v>
      </c>
      <c r="N124" s="36" t="s">
        <v>51</v>
      </c>
      <c r="O124" s="37" t="s">
        <v>43</v>
      </c>
    </row>
    <row r="125" spans="3:15" ht="12.75">
      <c r="C125" s="2" t="str">
        <f aca="true" t="shared" si="9" ref="C125:C130">+C51</f>
        <v>Product Line A</v>
      </c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</row>
    <row r="126" spans="3:15" ht="12.75">
      <c r="C126" s="2" t="str">
        <f t="shared" si="9"/>
        <v>Product Line B</v>
      </c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</row>
    <row r="127" spans="3:15" ht="12.75">
      <c r="C127" s="2" t="str">
        <f t="shared" si="9"/>
        <v>Product Line C</v>
      </c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</row>
    <row r="128" spans="3:15" ht="12.75">
      <c r="C128" s="2" t="str">
        <f t="shared" si="9"/>
        <v>Product Line D</v>
      </c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</row>
    <row r="129" spans="3:15" ht="12.75">
      <c r="C129" s="2" t="str">
        <f t="shared" si="9"/>
        <v>Product Line E</v>
      </c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</row>
    <row r="130" spans="3:15" ht="12.75">
      <c r="C130" s="2" t="str">
        <f t="shared" si="9"/>
        <v>Product Line F</v>
      </c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</row>
    <row r="131" spans="4:15" ht="12.75">
      <c r="D131" s="254">
        <f>+D123+1</f>
        <v>2011</v>
      </c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6"/>
    </row>
    <row r="132" spans="4:15" ht="12.75">
      <c r="D132" s="35" t="s">
        <v>44</v>
      </c>
      <c r="E132" s="36" t="s">
        <v>45</v>
      </c>
      <c r="F132" s="36" t="s">
        <v>46</v>
      </c>
      <c r="G132" s="36" t="s">
        <v>47</v>
      </c>
      <c r="H132" s="36" t="s">
        <v>40</v>
      </c>
      <c r="I132" s="36" t="s">
        <v>41</v>
      </c>
      <c r="J132" s="36" t="s">
        <v>42</v>
      </c>
      <c r="K132" s="36" t="s">
        <v>48</v>
      </c>
      <c r="L132" s="36" t="s">
        <v>49</v>
      </c>
      <c r="M132" s="36" t="s">
        <v>50</v>
      </c>
      <c r="N132" s="36" t="s">
        <v>51</v>
      </c>
      <c r="O132" s="37" t="s">
        <v>43</v>
      </c>
    </row>
    <row r="133" spans="3:15" ht="12.75">
      <c r="C133" s="2" t="str">
        <f aca="true" t="shared" si="10" ref="C133:C138">+C59</f>
        <v>Product Line A</v>
      </c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</row>
    <row r="134" spans="3:15" ht="12.75">
      <c r="C134" s="2" t="str">
        <f t="shared" si="10"/>
        <v>Product Line B</v>
      </c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</row>
    <row r="135" spans="3:15" ht="12.75">
      <c r="C135" s="2" t="str">
        <f t="shared" si="10"/>
        <v>Product Line C</v>
      </c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6" spans="3:15" ht="12.75">
      <c r="C136" s="2" t="str">
        <f t="shared" si="10"/>
        <v>Product Line D</v>
      </c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</row>
    <row r="137" spans="3:15" ht="12.75">
      <c r="C137" s="2" t="str">
        <f t="shared" si="10"/>
        <v>Product Line E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</row>
    <row r="138" spans="3:15" ht="12.75">
      <c r="C138" s="2" t="str">
        <f t="shared" si="10"/>
        <v>Product Line F</v>
      </c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</row>
    <row r="139" spans="4:15" ht="12.75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ht="12.75">
      <c r="A140" s="8" t="s">
        <v>267</v>
      </c>
      <c r="D140" s="260" t="s">
        <v>295</v>
      </c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2"/>
    </row>
    <row r="141" spans="2:15" ht="12.75">
      <c r="B141" s="8" t="str">
        <f>+C67</f>
        <v>Hourly</v>
      </c>
      <c r="D141" s="263">
        <f>+D67</f>
        <v>2010</v>
      </c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5"/>
    </row>
    <row r="142" spans="4:15" ht="12.75">
      <c r="D142" s="35" t="s">
        <v>44</v>
      </c>
      <c r="E142" s="36" t="s">
        <v>45</v>
      </c>
      <c r="F142" s="36" t="s">
        <v>46</v>
      </c>
      <c r="G142" s="36" t="s">
        <v>47</v>
      </c>
      <c r="H142" s="36" t="s">
        <v>40</v>
      </c>
      <c r="I142" s="36" t="s">
        <v>41</v>
      </c>
      <c r="J142" s="36" t="s">
        <v>42</v>
      </c>
      <c r="K142" s="36" t="s">
        <v>48</v>
      </c>
      <c r="L142" s="36" t="s">
        <v>49</v>
      </c>
      <c r="M142" s="36" t="s">
        <v>50</v>
      </c>
      <c r="N142" s="36" t="s">
        <v>51</v>
      </c>
      <c r="O142" s="37" t="s">
        <v>43</v>
      </c>
    </row>
    <row r="143" spans="3:15" ht="12.75">
      <c r="C143" s="2" t="str">
        <f aca="true" t="shared" si="11" ref="C143:C148">+C69</f>
        <v>Hourly Service Group A</v>
      </c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</row>
    <row r="144" spans="3:15" ht="12.75">
      <c r="C144" s="2" t="str">
        <f t="shared" si="11"/>
        <v>Hourly Service Group B</v>
      </c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</row>
    <row r="145" spans="3:15" ht="12.75">
      <c r="C145" s="2" t="str">
        <f t="shared" si="11"/>
        <v>Hourly Service Group C</v>
      </c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</row>
    <row r="146" spans="3:15" ht="12.75">
      <c r="C146" s="2" t="str">
        <f t="shared" si="11"/>
        <v>Hourly Service Group D</v>
      </c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</row>
    <row r="147" spans="3:15" ht="12.75">
      <c r="C147" s="2" t="str">
        <f t="shared" si="11"/>
        <v>Hourly Service Group E</v>
      </c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</row>
    <row r="148" spans="3:15" ht="12.75">
      <c r="C148" s="2" t="str">
        <f t="shared" si="11"/>
        <v>Hourly Service Group F</v>
      </c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</row>
    <row r="149" spans="4:15" ht="12.75">
      <c r="D149" s="254">
        <f>+D141+1</f>
        <v>2011</v>
      </c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6"/>
    </row>
    <row r="150" spans="4:15" ht="12.75">
      <c r="D150" s="35" t="s">
        <v>44</v>
      </c>
      <c r="E150" s="36" t="s">
        <v>45</v>
      </c>
      <c r="F150" s="36" t="s">
        <v>46</v>
      </c>
      <c r="G150" s="36" t="s">
        <v>47</v>
      </c>
      <c r="H150" s="36" t="s">
        <v>40</v>
      </c>
      <c r="I150" s="36" t="s">
        <v>41</v>
      </c>
      <c r="J150" s="36" t="s">
        <v>42</v>
      </c>
      <c r="K150" s="36" t="s">
        <v>48</v>
      </c>
      <c r="L150" s="36" t="s">
        <v>49</v>
      </c>
      <c r="M150" s="36" t="s">
        <v>50</v>
      </c>
      <c r="N150" s="36" t="s">
        <v>51</v>
      </c>
      <c r="O150" s="37" t="s">
        <v>43</v>
      </c>
    </row>
    <row r="151" spans="3:15" ht="12.75">
      <c r="C151" s="2" t="str">
        <f aca="true" t="shared" si="12" ref="C151:C156">+C77</f>
        <v>Hourly Service Group A</v>
      </c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</row>
    <row r="152" spans="3:15" ht="12.75">
      <c r="C152" s="2" t="str">
        <f t="shared" si="12"/>
        <v>Hourly Service Group B</v>
      </c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</row>
    <row r="153" spans="3:15" ht="12.75">
      <c r="C153" s="2" t="str">
        <f t="shared" si="12"/>
        <v>Hourly Service Group C</v>
      </c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</row>
    <row r="154" spans="3:15" ht="12.75">
      <c r="C154" s="2" t="str">
        <f t="shared" si="12"/>
        <v>Hourly Service Group D</v>
      </c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</row>
    <row r="155" spans="3:15" ht="12.75">
      <c r="C155" s="2" t="str">
        <f t="shared" si="12"/>
        <v>Hourly Service Group E</v>
      </c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</row>
    <row r="156" spans="3:15" ht="12.75">
      <c r="C156" s="2" t="str">
        <f t="shared" si="12"/>
        <v>Hourly Service Group F</v>
      </c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</row>
    <row r="157" spans="4:15" ht="12.75"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4:15" ht="12.75">
      <c r="D158" s="260" t="s">
        <v>295</v>
      </c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2"/>
    </row>
    <row r="159" spans="2:15" ht="12.75">
      <c r="B159" s="8" t="str">
        <f>+C85</f>
        <v>Fixed Fee</v>
      </c>
      <c r="D159" s="263">
        <f>+D85</f>
        <v>2010</v>
      </c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5"/>
    </row>
    <row r="160" spans="4:15" ht="12.75">
      <c r="D160" s="35" t="s">
        <v>44</v>
      </c>
      <c r="E160" s="36" t="s">
        <v>45</v>
      </c>
      <c r="F160" s="36" t="s">
        <v>46</v>
      </c>
      <c r="G160" s="36" t="s">
        <v>47</v>
      </c>
      <c r="H160" s="36" t="s">
        <v>40</v>
      </c>
      <c r="I160" s="36" t="s">
        <v>41</v>
      </c>
      <c r="J160" s="36" t="s">
        <v>42</v>
      </c>
      <c r="K160" s="36" t="s">
        <v>48</v>
      </c>
      <c r="L160" s="36" t="s">
        <v>49</v>
      </c>
      <c r="M160" s="36" t="s">
        <v>50</v>
      </c>
      <c r="N160" s="36" t="s">
        <v>51</v>
      </c>
      <c r="O160" s="37" t="s">
        <v>43</v>
      </c>
    </row>
    <row r="161" spans="3:15" ht="12.75">
      <c r="C161" s="2" t="str">
        <f aca="true" t="shared" si="13" ref="C161:C166">+C87</f>
        <v>Fixed Fee Service Group A</v>
      </c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</row>
    <row r="162" spans="3:15" ht="12.75">
      <c r="C162" s="2" t="str">
        <f t="shared" si="13"/>
        <v>Fixed Fee Service Group B</v>
      </c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</row>
    <row r="163" spans="3:15" ht="12.75">
      <c r="C163" s="2" t="str">
        <f t="shared" si="13"/>
        <v>Fixed Fee Service Group C</v>
      </c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</row>
    <row r="164" spans="3:15" ht="12.75">
      <c r="C164" s="2" t="str">
        <f t="shared" si="13"/>
        <v>Fixed Fee Service Group D</v>
      </c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</row>
    <row r="165" spans="3:15" ht="12.75">
      <c r="C165" s="2" t="str">
        <f t="shared" si="13"/>
        <v>Fixed Fee Service Group E</v>
      </c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</row>
    <row r="166" spans="3:15" ht="12.75">
      <c r="C166" s="2" t="str">
        <f t="shared" si="13"/>
        <v>Fixed Fee Service Group F</v>
      </c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</row>
    <row r="167" spans="4:15" ht="12.75">
      <c r="D167" s="254">
        <f>+D159+1</f>
        <v>2011</v>
      </c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6"/>
    </row>
    <row r="168" spans="4:15" ht="12.75">
      <c r="D168" s="35" t="s">
        <v>44</v>
      </c>
      <c r="E168" s="36" t="s">
        <v>45</v>
      </c>
      <c r="F168" s="36" t="s">
        <v>46</v>
      </c>
      <c r="G168" s="36" t="s">
        <v>47</v>
      </c>
      <c r="H168" s="36" t="s">
        <v>40</v>
      </c>
      <c r="I168" s="36" t="s">
        <v>41</v>
      </c>
      <c r="J168" s="36" t="s">
        <v>42</v>
      </c>
      <c r="K168" s="36" t="s">
        <v>48</v>
      </c>
      <c r="L168" s="36" t="s">
        <v>49</v>
      </c>
      <c r="M168" s="36" t="s">
        <v>50</v>
      </c>
      <c r="N168" s="36" t="s">
        <v>51</v>
      </c>
      <c r="O168" s="37" t="s">
        <v>43</v>
      </c>
    </row>
    <row r="169" spans="3:15" ht="12.75">
      <c r="C169" s="2" t="str">
        <f aca="true" t="shared" si="14" ref="C169:C174">+C95</f>
        <v>Fixed Fee Service Group A</v>
      </c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</row>
    <row r="170" spans="3:15" ht="12.75">
      <c r="C170" s="2" t="str">
        <f t="shared" si="14"/>
        <v>Fixed Fee Service Group B</v>
      </c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</row>
    <row r="171" spans="3:15" ht="12.75">
      <c r="C171" s="2" t="str">
        <f t="shared" si="14"/>
        <v>Fixed Fee Service Group C</v>
      </c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</row>
    <row r="172" spans="3:15" ht="12.75">
      <c r="C172" s="2" t="str">
        <f t="shared" si="14"/>
        <v>Fixed Fee Service Group D</v>
      </c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</row>
    <row r="173" spans="3:15" ht="12.75">
      <c r="C173" s="2" t="str">
        <f t="shared" si="14"/>
        <v>Fixed Fee Service Group E</v>
      </c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</row>
    <row r="174" spans="3:15" ht="12.75">
      <c r="C174" s="2" t="str">
        <f t="shared" si="14"/>
        <v>Fixed Fee Service Group F</v>
      </c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</row>
    <row r="175" spans="16:27" s="236" customFormat="1" ht="45" customHeight="1"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</row>
    <row r="176" ht="30" customHeight="1">
      <c r="A176" s="235" t="s">
        <v>420</v>
      </c>
    </row>
    <row r="177" ht="21.75" customHeight="1">
      <c r="A177" s="235"/>
    </row>
    <row r="178" spans="1:2" ht="12.75">
      <c r="A178" s="8" t="str">
        <f>+C8</f>
        <v>Business to Consumer or Retail Businesses</v>
      </c>
      <c r="B178" s="8"/>
    </row>
    <row r="179" spans="1:4" ht="12.75">
      <c r="A179" s="8"/>
      <c r="B179" s="8"/>
      <c r="C179" s="2" t="s">
        <v>58</v>
      </c>
      <c r="D179" s="122"/>
    </row>
    <row r="180" spans="1:4" ht="12.75">
      <c r="A180" s="8"/>
      <c r="B180" s="8"/>
      <c r="C180" s="2" t="s">
        <v>278</v>
      </c>
      <c r="D180" s="122"/>
    </row>
    <row r="181" spans="1:4" ht="12.75">
      <c r="A181" s="8"/>
      <c r="B181" s="8"/>
      <c r="C181" s="2" t="s">
        <v>279</v>
      </c>
      <c r="D181" s="122"/>
    </row>
    <row r="182" spans="1:4" ht="12.75">
      <c r="A182" s="8"/>
      <c r="B182" s="8"/>
      <c r="C182" s="2" t="s">
        <v>281</v>
      </c>
      <c r="D182" s="122"/>
    </row>
    <row r="183" spans="1:5" ht="13.5" thickBot="1">
      <c r="A183" s="8"/>
      <c r="B183" s="8"/>
      <c r="C183" s="8" t="s">
        <v>12</v>
      </c>
      <c r="D183" s="38">
        <f>SUM(D179:D182)</f>
        <v>0</v>
      </c>
      <c r="E183" s="39" t="str">
        <f>IF(SUM(D179:D182)=1,"Ok, ready for next step!","Warning - Adjust values until total equals 100%")</f>
        <v>Warning - Adjust values until total equals 100%</v>
      </c>
    </row>
    <row r="184" spans="1:4" ht="13.5" thickTop="1">
      <c r="A184" s="8" t="str">
        <f>+C18</f>
        <v>Business to Business</v>
      </c>
      <c r="B184" s="8"/>
      <c r="D184" s="40"/>
    </row>
    <row r="185" spans="1:4" ht="12.75">
      <c r="A185" s="8"/>
      <c r="B185" s="8"/>
      <c r="C185" s="2" t="s">
        <v>58</v>
      </c>
      <c r="D185" s="122"/>
    </row>
    <row r="186" spans="1:4" ht="12.75">
      <c r="A186" s="8"/>
      <c r="B186" s="8"/>
      <c r="C186" s="2" t="s">
        <v>278</v>
      </c>
      <c r="D186" s="122"/>
    </row>
    <row r="187" spans="1:4" ht="12.75">
      <c r="A187" s="8"/>
      <c r="B187" s="8"/>
      <c r="C187" s="2" t="s">
        <v>279</v>
      </c>
      <c r="D187" s="122"/>
    </row>
    <row r="188" spans="1:4" ht="12.75">
      <c r="A188" s="8"/>
      <c r="B188" s="8"/>
      <c r="C188" s="2" t="s">
        <v>281</v>
      </c>
      <c r="D188" s="122"/>
    </row>
    <row r="189" spans="1:5" ht="13.5" thickBot="1">
      <c r="A189" s="8"/>
      <c r="B189" s="8"/>
      <c r="C189" s="8" t="s">
        <v>12</v>
      </c>
      <c r="D189" s="38">
        <f>SUM(D185:D188)</f>
        <v>0</v>
      </c>
      <c r="E189" s="39" t="str">
        <f>IF(SUM(D185:D188)=1,"Ok, ready for next step!","Warning - Adjust values until total equals 100%")</f>
        <v>Warning - Adjust values until total equals 100%</v>
      </c>
    </row>
    <row r="190" spans="1:4" ht="13.5" thickTop="1">
      <c r="A190" s="8" t="s">
        <v>267</v>
      </c>
      <c r="B190" s="8"/>
      <c r="D190" s="40"/>
    </row>
    <row r="191" spans="1:4" ht="12.75">
      <c r="A191" s="8">
        <f>+B20</f>
        <v>0</v>
      </c>
      <c r="B191" s="8" t="s">
        <v>285</v>
      </c>
      <c r="D191" s="40"/>
    </row>
    <row r="192" spans="1:4" ht="12.75">
      <c r="A192" s="8"/>
      <c r="B192" s="8"/>
      <c r="C192" s="2" t="s">
        <v>58</v>
      </c>
      <c r="D192" s="122"/>
    </row>
    <row r="193" spans="1:4" ht="12.75">
      <c r="A193" s="8"/>
      <c r="B193" s="8"/>
      <c r="C193" s="2" t="s">
        <v>278</v>
      </c>
      <c r="D193" s="122"/>
    </row>
    <row r="194" spans="1:4" ht="12.75">
      <c r="A194" s="8"/>
      <c r="B194" s="8"/>
      <c r="C194" s="2" t="s">
        <v>279</v>
      </c>
      <c r="D194" s="122"/>
    </row>
    <row r="195" spans="1:4" ht="12.75">
      <c r="A195" s="8"/>
      <c r="B195" s="8"/>
      <c r="C195" s="2" t="s">
        <v>281</v>
      </c>
      <c r="D195" s="122"/>
    </row>
    <row r="196" spans="1:5" ht="13.5" thickBot="1">
      <c r="A196" s="8"/>
      <c r="B196" s="8"/>
      <c r="C196" s="8" t="s">
        <v>12</v>
      </c>
      <c r="D196" s="38">
        <f>SUM(D192:D195)</f>
        <v>0</v>
      </c>
      <c r="E196" s="39" t="str">
        <f>IF(SUM(D192:D195)=1,"Ok, ready for next step!","Warning - Adjust values until total equals 100%")</f>
        <v>Warning - Adjust values until total equals 100%</v>
      </c>
    </row>
    <row r="197" spans="1:4" ht="13.5" thickTop="1">
      <c r="A197" s="8"/>
      <c r="B197" s="8" t="s">
        <v>284</v>
      </c>
      <c r="D197" s="40"/>
    </row>
    <row r="198" spans="3:4" ht="12.75">
      <c r="C198" s="2" t="s">
        <v>58</v>
      </c>
      <c r="D198" s="122"/>
    </row>
    <row r="199" spans="3:4" ht="12.75">
      <c r="C199" s="2" t="s">
        <v>278</v>
      </c>
      <c r="D199" s="122"/>
    </row>
    <row r="200" spans="3:4" ht="12.75">
      <c r="C200" s="2" t="s">
        <v>279</v>
      </c>
      <c r="D200" s="122"/>
    </row>
    <row r="201" spans="3:4" ht="12.75">
      <c r="C201" s="2" t="s">
        <v>281</v>
      </c>
      <c r="D201" s="122"/>
    </row>
    <row r="202" spans="3:5" ht="13.5" thickBot="1">
      <c r="C202" s="8" t="s">
        <v>12</v>
      </c>
      <c r="D202" s="38">
        <f>SUM(D198:D201)</f>
        <v>0</v>
      </c>
      <c r="E202" s="39" t="str">
        <f>IF(SUM(D198:D201)=1,"Ok, ready for next step!","Warning - Adjust values until total equals 100%")</f>
        <v>Warning - Adjust values until total equals 100%</v>
      </c>
    </row>
    <row r="203" ht="13.5" thickTop="1"/>
  </sheetData>
  <sheetProtection formatCells="0" formatColumns="0" formatRows="0" insertColumns="0" insertRows="0" insertHyperlinks="0" deleteColumns="0" deleteRows="0" sort="0" autoFilter="0" pivotTables="0"/>
  <mergeCells count="51">
    <mergeCell ref="H25:J25"/>
    <mergeCell ref="H24:J24"/>
    <mergeCell ref="C10:D10"/>
    <mergeCell ref="C11:D11"/>
    <mergeCell ref="C12:D12"/>
    <mergeCell ref="C13:D13"/>
    <mergeCell ref="C24:D24"/>
    <mergeCell ref="C25:D25"/>
    <mergeCell ref="C22:D22"/>
    <mergeCell ref="H21:J21"/>
    <mergeCell ref="H22:J22"/>
    <mergeCell ref="H23:J23"/>
    <mergeCell ref="C23:D23"/>
    <mergeCell ref="C14:D14"/>
    <mergeCell ref="C15:D15"/>
    <mergeCell ref="C20:D20"/>
    <mergeCell ref="C21:D21"/>
    <mergeCell ref="H14:J14"/>
    <mergeCell ref="H15:J15"/>
    <mergeCell ref="K8:K9"/>
    <mergeCell ref="H20:J20"/>
    <mergeCell ref="H7:J8"/>
    <mergeCell ref="H17:J18"/>
    <mergeCell ref="H10:J10"/>
    <mergeCell ref="H11:J11"/>
    <mergeCell ref="H12:J12"/>
    <mergeCell ref="H13:J13"/>
    <mergeCell ref="D140:O140"/>
    <mergeCell ref="D141:O141"/>
    <mergeCell ref="D149:O149"/>
    <mergeCell ref="D158:O158"/>
    <mergeCell ref="D159:O159"/>
    <mergeCell ref="D167:O167"/>
    <mergeCell ref="D104:O104"/>
    <mergeCell ref="D105:O105"/>
    <mergeCell ref="D113:O113"/>
    <mergeCell ref="D122:O122"/>
    <mergeCell ref="D123:O123"/>
    <mergeCell ref="D131:O131"/>
    <mergeCell ref="D66:O66"/>
    <mergeCell ref="D67:O67"/>
    <mergeCell ref="D75:O75"/>
    <mergeCell ref="D84:O84"/>
    <mergeCell ref="D85:O85"/>
    <mergeCell ref="D93:O93"/>
    <mergeCell ref="D31:O31"/>
    <mergeCell ref="D30:O30"/>
    <mergeCell ref="D39:O39"/>
    <mergeCell ref="D48:O48"/>
    <mergeCell ref="D49:O49"/>
    <mergeCell ref="D57:O57"/>
  </mergeCells>
  <conditionalFormatting sqref="E183">
    <cfRule type="cellIs" priority="1" dxfId="4" operator="equal" stopIfTrue="1">
      <formula>"Ok, ready for next step"</formula>
    </cfRule>
  </conditionalFormatting>
  <conditionalFormatting sqref="D183 D189 D196 D202">
    <cfRule type="cellIs" priority="2" dxfId="3" operator="equal" stopIfTrue="1">
      <formula>1</formula>
    </cfRule>
    <cfRule type="cellIs" priority="3" dxfId="0" operator="between" stopIfTrue="1">
      <formula>0</formula>
      <formula>0.9999</formula>
    </cfRule>
  </conditionalFormatting>
  <printOptions/>
  <pageMargins left="0.56" right="0.34" top="0.39" bottom="0.41" header="0.23" footer="0.17"/>
  <pageSetup horizontalDpi="600" verticalDpi="600" orientation="landscape" scale="70" r:id="rId2"/>
  <headerFooter alignWithMargins="0">
    <oddFooter>&amp;C&amp;P</oddFooter>
  </headerFooter>
  <rowBreaks count="5" manualBreakCount="5">
    <brk id="27" max="255" man="1"/>
    <brk id="65" max="255" man="1"/>
    <brk id="101" max="255" man="1"/>
    <brk id="139" max="255" man="1"/>
    <brk id="17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48"/>
  <sheetViews>
    <sheetView tabSelected="1" zoomScale="75" zoomScaleNormal="75" zoomScalePageLayoutView="0" workbookViewId="0" topLeftCell="A1">
      <selection activeCell="N27" sqref="N27"/>
    </sheetView>
  </sheetViews>
  <sheetFormatPr defaultColWidth="9.140625" defaultRowHeight="12.75"/>
  <cols>
    <col min="1" max="1" width="2.7109375" style="8" customWidth="1"/>
    <col min="2" max="2" width="1.57421875" style="8" customWidth="1"/>
    <col min="3" max="3" width="17.28125" style="2" customWidth="1"/>
    <col min="4" max="4" width="3.140625" style="2" customWidth="1"/>
    <col min="5" max="5" width="21.7109375" style="2" customWidth="1"/>
    <col min="6" max="6" width="13.421875" style="2" customWidth="1"/>
    <col min="7" max="7" width="10.28125" style="2" customWidth="1"/>
    <col min="8" max="8" width="10.8515625" style="2" customWidth="1"/>
    <col min="9" max="9" width="1.57421875" style="2" customWidth="1"/>
    <col min="10" max="10" width="2.28125" style="2" customWidth="1"/>
    <col min="11" max="12" width="1.7109375" style="2" customWidth="1"/>
    <col min="13" max="13" width="11.00390625" style="2" customWidth="1"/>
    <col min="14" max="14" width="21.7109375" style="2" customWidth="1"/>
    <col min="15" max="15" width="1.421875" style="2" customWidth="1"/>
    <col min="16" max="16" width="11.8515625" style="2" customWidth="1"/>
    <col min="17" max="17" width="9.421875" style="8" customWidth="1"/>
    <col min="18" max="18" width="3.140625" style="2" customWidth="1"/>
    <col min="19" max="19" width="24.00390625" style="2" customWidth="1"/>
    <col min="20" max="20" width="9.140625" style="2" customWidth="1"/>
    <col min="21" max="21" width="2.28125" style="2" customWidth="1"/>
    <col min="22" max="16384" width="9.140625" style="2" customWidth="1"/>
  </cols>
  <sheetData>
    <row r="1" spans="1:17" ht="12.75">
      <c r="A1" s="2"/>
      <c r="B1" s="2"/>
      <c r="Q1" s="2"/>
    </row>
    <row r="2" spans="1:17" ht="96.75" customHeight="1">
      <c r="A2" s="2"/>
      <c r="B2" s="2"/>
      <c r="Q2" s="2"/>
    </row>
    <row r="3" spans="2:10" ht="23.25">
      <c r="B3" s="196" t="s">
        <v>185</v>
      </c>
      <c r="H3" s="9"/>
      <c r="I3" s="9"/>
      <c r="J3" s="9"/>
    </row>
    <row r="4" spans="2:10" ht="12.75">
      <c r="B4" s="2"/>
      <c r="H4" s="9"/>
      <c r="I4" s="9"/>
      <c r="J4" s="9"/>
    </row>
    <row r="5" spans="1:24" s="19" customFormat="1" ht="30" customHeight="1">
      <c r="A5" s="235" t="s">
        <v>422</v>
      </c>
      <c r="H5" s="21"/>
      <c r="I5" s="21"/>
      <c r="J5" s="21"/>
      <c r="Q5" s="6"/>
      <c r="V5" s="21"/>
      <c r="W5" s="21"/>
      <c r="X5" s="21"/>
    </row>
    <row r="6" spans="1:24" s="19" customFormat="1" ht="16.5" customHeight="1" thickBot="1">
      <c r="A6" s="6"/>
      <c r="H6" s="21"/>
      <c r="I6" s="21"/>
      <c r="J6" s="21"/>
      <c r="Q6" s="6"/>
      <c r="V6" s="21"/>
      <c r="W6" s="21"/>
      <c r="X6" s="21"/>
    </row>
    <row r="7" spans="1:24" s="19" customFormat="1" ht="15" customHeight="1" thickTop="1">
      <c r="A7" s="6"/>
      <c r="B7" s="217"/>
      <c r="C7" s="198" t="s">
        <v>23</v>
      </c>
      <c r="D7" s="198"/>
      <c r="E7" s="198"/>
      <c r="F7" s="221"/>
      <c r="G7" s="221"/>
      <c r="H7" s="221"/>
      <c r="I7" s="221"/>
      <c r="J7" s="222"/>
      <c r="L7" s="217"/>
      <c r="M7" s="198" t="s">
        <v>25</v>
      </c>
      <c r="N7" s="198"/>
      <c r="O7" s="198"/>
      <c r="P7" s="226"/>
      <c r="Q7" s="221"/>
      <c r="R7" s="221"/>
      <c r="S7" s="221"/>
      <c r="T7" s="198"/>
      <c r="U7" s="222"/>
      <c r="V7" s="21"/>
      <c r="W7" s="21"/>
      <c r="X7" s="21"/>
    </row>
    <row r="8" spans="2:24" ht="12.75">
      <c r="B8" s="223"/>
      <c r="C8" s="9"/>
      <c r="D8" s="9"/>
      <c r="E8" s="9"/>
      <c r="F8" s="42" t="s">
        <v>35</v>
      </c>
      <c r="G8" s="269" t="s">
        <v>87</v>
      </c>
      <c r="H8" s="269"/>
      <c r="I8" s="42"/>
      <c r="J8" s="204"/>
      <c r="K8" s="9"/>
      <c r="L8" s="207"/>
      <c r="M8" s="9"/>
      <c r="N8" s="9"/>
      <c r="O8" s="9"/>
      <c r="P8" s="44" t="s">
        <v>105</v>
      </c>
      <c r="Q8" s="42" t="s">
        <v>92</v>
      </c>
      <c r="R8" s="9"/>
      <c r="S8" s="9"/>
      <c r="T8" s="44" t="s">
        <v>90</v>
      </c>
      <c r="U8" s="204"/>
      <c r="V8" s="9"/>
      <c r="W8" s="9"/>
      <c r="X8" s="9"/>
    </row>
    <row r="9" spans="2:24" ht="12.75">
      <c r="B9" s="223"/>
      <c r="C9" s="13" t="s">
        <v>94</v>
      </c>
      <c r="D9" s="13"/>
      <c r="E9" s="13"/>
      <c r="F9" s="42" t="s">
        <v>36</v>
      </c>
      <c r="G9" s="42" t="s">
        <v>88</v>
      </c>
      <c r="H9" s="42" t="s">
        <v>89</v>
      </c>
      <c r="I9" s="169"/>
      <c r="J9" s="204"/>
      <c r="K9" s="9"/>
      <c r="L9" s="207"/>
      <c r="M9" s="13" t="s">
        <v>90</v>
      </c>
      <c r="N9" s="13"/>
      <c r="O9" s="13"/>
      <c r="P9" s="44" t="s">
        <v>91</v>
      </c>
      <c r="Q9" s="42" t="s">
        <v>110</v>
      </c>
      <c r="R9" s="9"/>
      <c r="S9" s="49" t="s">
        <v>250</v>
      </c>
      <c r="T9" s="46" t="s">
        <v>390</v>
      </c>
      <c r="U9" s="204"/>
      <c r="V9" s="9"/>
      <c r="W9" s="9"/>
      <c r="X9" s="9"/>
    </row>
    <row r="10" spans="2:24" ht="12.75">
      <c r="B10" s="223"/>
      <c r="C10" s="248" t="s">
        <v>184</v>
      </c>
      <c r="D10" s="249"/>
      <c r="E10" s="250"/>
      <c r="F10" s="1">
        <v>0</v>
      </c>
      <c r="G10" s="123">
        <v>1</v>
      </c>
      <c r="H10" s="123">
        <v>2010</v>
      </c>
      <c r="I10" s="170"/>
      <c r="J10" s="204"/>
      <c r="K10" s="9"/>
      <c r="L10" s="207"/>
      <c r="M10" s="45" t="s">
        <v>55</v>
      </c>
      <c r="N10" s="45"/>
      <c r="O10" s="45"/>
      <c r="P10" s="1">
        <v>0</v>
      </c>
      <c r="Q10" s="124">
        <v>0</v>
      </c>
      <c r="R10" s="9"/>
      <c r="S10" s="45" t="str">
        <f aca="true" t="shared" si="0" ref="S10:S19">+C10</f>
        <v>Employee 1</v>
      </c>
      <c r="T10" s="125" t="s">
        <v>55</v>
      </c>
      <c r="U10" s="204"/>
      <c r="V10" s="9"/>
      <c r="W10" s="9"/>
      <c r="X10" s="9"/>
    </row>
    <row r="11" spans="2:24" ht="12.75">
      <c r="B11" s="223"/>
      <c r="C11" s="248" t="s">
        <v>14</v>
      </c>
      <c r="D11" s="249"/>
      <c r="E11" s="250"/>
      <c r="F11" s="1">
        <v>0</v>
      </c>
      <c r="G11" s="123">
        <v>1</v>
      </c>
      <c r="H11" s="123">
        <v>2010</v>
      </c>
      <c r="I11" s="170"/>
      <c r="J11" s="204"/>
      <c r="K11" s="9"/>
      <c r="L11" s="207"/>
      <c r="M11" s="45" t="s">
        <v>391</v>
      </c>
      <c r="N11" s="45"/>
      <c r="O11" s="45"/>
      <c r="P11" s="1">
        <v>0</v>
      </c>
      <c r="Q11" s="124">
        <v>0</v>
      </c>
      <c r="R11" s="9"/>
      <c r="S11" s="45" t="str">
        <f t="shared" si="0"/>
        <v>Employee 2</v>
      </c>
      <c r="T11" s="125" t="s">
        <v>55</v>
      </c>
      <c r="U11" s="204"/>
      <c r="V11" s="9"/>
      <c r="W11" s="9"/>
      <c r="X11" s="9"/>
    </row>
    <row r="12" spans="2:24" ht="12.75">
      <c r="B12" s="223"/>
      <c r="C12" s="248" t="s">
        <v>15</v>
      </c>
      <c r="D12" s="249"/>
      <c r="E12" s="250"/>
      <c r="F12" s="1">
        <v>0</v>
      </c>
      <c r="G12" s="123">
        <v>1</v>
      </c>
      <c r="H12" s="123">
        <v>2010</v>
      </c>
      <c r="I12" s="170"/>
      <c r="J12" s="204"/>
      <c r="K12" s="9"/>
      <c r="L12" s="207"/>
      <c r="M12" s="45" t="s">
        <v>39</v>
      </c>
      <c r="N12" s="45"/>
      <c r="O12" s="45"/>
      <c r="P12" s="1">
        <v>0</v>
      </c>
      <c r="Q12" s="124">
        <v>0</v>
      </c>
      <c r="R12" s="9"/>
      <c r="S12" s="45" t="str">
        <f t="shared" si="0"/>
        <v>Employee 3</v>
      </c>
      <c r="T12" s="125" t="s">
        <v>391</v>
      </c>
      <c r="U12" s="204"/>
      <c r="V12" s="9"/>
      <c r="W12" s="9"/>
      <c r="X12" s="9"/>
    </row>
    <row r="13" spans="2:24" ht="12.75">
      <c r="B13" s="223"/>
      <c r="C13" s="248" t="s">
        <v>16</v>
      </c>
      <c r="D13" s="249"/>
      <c r="E13" s="250"/>
      <c r="F13" s="1">
        <v>0</v>
      </c>
      <c r="G13" s="123">
        <v>1</v>
      </c>
      <c r="H13" s="123">
        <v>2010</v>
      </c>
      <c r="I13" s="170"/>
      <c r="J13" s="204"/>
      <c r="K13" s="9"/>
      <c r="L13" s="207"/>
      <c r="M13" s="45" t="s">
        <v>58</v>
      </c>
      <c r="N13" s="45"/>
      <c r="O13" s="45"/>
      <c r="P13" s="28">
        <v>0</v>
      </c>
      <c r="Q13" s="9"/>
      <c r="R13" s="9"/>
      <c r="S13" s="45" t="str">
        <f t="shared" si="0"/>
        <v>Employee 4</v>
      </c>
      <c r="T13" s="125" t="s">
        <v>39</v>
      </c>
      <c r="U13" s="204"/>
      <c r="V13" s="9"/>
      <c r="W13" s="9"/>
      <c r="X13" s="9"/>
    </row>
    <row r="14" spans="2:24" ht="12.75">
      <c r="B14" s="223"/>
      <c r="C14" s="248" t="s">
        <v>17</v>
      </c>
      <c r="D14" s="249"/>
      <c r="E14" s="250"/>
      <c r="F14" s="1">
        <v>0</v>
      </c>
      <c r="G14" s="123">
        <v>1</v>
      </c>
      <c r="H14" s="123">
        <v>2010</v>
      </c>
      <c r="I14" s="170"/>
      <c r="J14" s="204"/>
      <c r="K14" s="9"/>
      <c r="L14" s="207"/>
      <c r="M14" s="13" t="s">
        <v>101</v>
      </c>
      <c r="N14" s="13"/>
      <c r="O14" s="13"/>
      <c r="P14" s="28"/>
      <c r="Q14" s="24"/>
      <c r="R14" s="9"/>
      <c r="S14" s="45" t="str">
        <f t="shared" si="0"/>
        <v>Employee 5</v>
      </c>
      <c r="T14" s="125" t="s">
        <v>39</v>
      </c>
      <c r="U14" s="204"/>
      <c r="V14" s="9"/>
      <c r="W14" s="9"/>
      <c r="X14" s="9"/>
    </row>
    <row r="15" spans="2:24" ht="12.75">
      <c r="B15" s="223"/>
      <c r="C15" s="248" t="s">
        <v>18</v>
      </c>
      <c r="D15" s="249"/>
      <c r="E15" s="250"/>
      <c r="F15" s="1">
        <v>0</v>
      </c>
      <c r="G15" s="123">
        <v>1</v>
      </c>
      <c r="H15" s="123">
        <v>2010</v>
      </c>
      <c r="I15" s="170"/>
      <c r="J15" s="204"/>
      <c r="K15" s="9"/>
      <c r="L15" s="207"/>
      <c r="M15" s="45" t="s">
        <v>100</v>
      </c>
      <c r="N15" s="45"/>
      <c r="O15" s="45"/>
      <c r="P15" s="1">
        <v>0</v>
      </c>
      <c r="Q15" s="124">
        <v>0</v>
      </c>
      <c r="R15" s="9"/>
      <c r="S15" s="45" t="str">
        <f t="shared" si="0"/>
        <v>Employee 6</v>
      </c>
      <c r="T15" s="125" t="s">
        <v>39</v>
      </c>
      <c r="U15" s="204"/>
      <c r="V15" s="9"/>
      <c r="W15" s="9"/>
      <c r="X15" s="9"/>
    </row>
    <row r="16" spans="2:24" ht="12.75">
      <c r="B16" s="223"/>
      <c r="C16" s="248" t="s">
        <v>19</v>
      </c>
      <c r="D16" s="249"/>
      <c r="E16" s="250"/>
      <c r="F16" s="1">
        <v>0</v>
      </c>
      <c r="G16" s="123">
        <v>1</v>
      </c>
      <c r="H16" s="123">
        <v>2010</v>
      </c>
      <c r="I16" s="170"/>
      <c r="J16" s="204"/>
      <c r="K16" s="9"/>
      <c r="L16" s="207"/>
      <c r="M16" s="45" t="s">
        <v>28</v>
      </c>
      <c r="N16" s="45"/>
      <c r="O16" s="45"/>
      <c r="P16" s="1">
        <v>0</v>
      </c>
      <c r="Q16" s="124">
        <v>0</v>
      </c>
      <c r="R16" s="9"/>
      <c r="S16" s="45" t="str">
        <f t="shared" si="0"/>
        <v>Employee 7</v>
      </c>
      <c r="T16" s="125" t="s">
        <v>391</v>
      </c>
      <c r="U16" s="204"/>
      <c r="V16" s="9"/>
      <c r="W16" s="9"/>
      <c r="X16" s="9"/>
    </row>
    <row r="17" spans="2:24" ht="12.75">
      <c r="B17" s="223"/>
      <c r="C17" s="248" t="s">
        <v>20</v>
      </c>
      <c r="D17" s="249"/>
      <c r="E17" s="250"/>
      <c r="F17" s="1">
        <v>0</v>
      </c>
      <c r="G17" s="123">
        <v>1</v>
      </c>
      <c r="H17" s="123">
        <v>2010</v>
      </c>
      <c r="I17" s="170"/>
      <c r="J17" s="204"/>
      <c r="K17" s="9"/>
      <c r="L17" s="207"/>
      <c r="M17" s="9"/>
      <c r="N17" s="9"/>
      <c r="O17" s="9"/>
      <c r="P17" s="43"/>
      <c r="Q17" s="9"/>
      <c r="R17" s="9"/>
      <c r="S17" s="45" t="str">
        <f t="shared" si="0"/>
        <v>Employee 8</v>
      </c>
      <c r="T17" s="125" t="s">
        <v>39</v>
      </c>
      <c r="U17" s="204"/>
      <c r="V17" s="9"/>
      <c r="W17" s="9"/>
      <c r="X17" s="9"/>
    </row>
    <row r="18" spans="2:24" ht="12.75">
      <c r="B18" s="223"/>
      <c r="C18" s="248" t="s">
        <v>21</v>
      </c>
      <c r="D18" s="249"/>
      <c r="E18" s="250"/>
      <c r="F18" s="1">
        <v>0</v>
      </c>
      <c r="G18" s="123">
        <v>1</v>
      </c>
      <c r="H18" s="123">
        <v>2010</v>
      </c>
      <c r="I18" s="170"/>
      <c r="J18" s="204"/>
      <c r="K18" s="9"/>
      <c r="L18" s="207"/>
      <c r="M18" s="25" t="s">
        <v>139</v>
      </c>
      <c r="N18" s="25"/>
      <c r="O18" s="25"/>
      <c r="P18" s="122">
        <v>0</v>
      </c>
      <c r="Q18" s="9"/>
      <c r="R18" s="9"/>
      <c r="S18" s="45" t="str">
        <f t="shared" si="0"/>
        <v>Employee 9</v>
      </c>
      <c r="T18" s="125" t="s">
        <v>39</v>
      </c>
      <c r="U18" s="204"/>
      <c r="V18" s="9"/>
      <c r="W18" s="9"/>
      <c r="X18" s="9"/>
    </row>
    <row r="19" spans="2:24" ht="12.75">
      <c r="B19" s="223"/>
      <c r="C19" s="248" t="s">
        <v>22</v>
      </c>
      <c r="D19" s="249"/>
      <c r="E19" s="250"/>
      <c r="F19" s="1">
        <v>0</v>
      </c>
      <c r="G19" s="123">
        <v>1</v>
      </c>
      <c r="H19" s="123">
        <v>2010</v>
      </c>
      <c r="I19" s="170"/>
      <c r="J19" s="204"/>
      <c r="K19" s="9"/>
      <c r="L19" s="207"/>
      <c r="M19" s="13"/>
      <c r="N19" s="13"/>
      <c r="O19" s="13"/>
      <c r="P19" s="9"/>
      <c r="Q19" s="9"/>
      <c r="R19" s="9"/>
      <c r="S19" s="45" t="str">
        <f t="shared" si="0"/>
        <v>Employee 10</v>
      </c>
      <c r="T19" s="125" t="s">
        <v>58</v>
      </c>
      <c r="U19" s="204"/>
      <c r="V19" s="9"/>
      <c r="W19" s="9"/>
      <c r="X19" s="9"/>
    </row>
    <row r="20" spans="2:24" ht="13.5" thickBot="1">
      <c r="B20" s="224"/>
      <c r="C20" s="209"/>
      <c r="D20" s="209"/>
      <c r="E20" s="209"/>
      <c r="F20" s="225"/>
      <c r="G20" s="209"/>
      <c r="H20" s="209"/>
      <c r="I20" s="209"/>
      <c r="J20" s="210"/>
      <c r="K20" s="9"/>
      <c r="L20" s="208"/>
      <c r="M20" s="209"/>
      <c r="N20" s="209"/>
      <c r="O20" s="209"/>
      <c r="P20" s="209"/>
      <c r="Q20" s="209"/>
      <c r="R20" s="209"/>
      <c r="S20" s="209"/>
      <c r="T20" s="209"/>
      <c r="U20" s="210"/>
      <c r="V20" s="9"/>
      <c r="W20" s="9"/>
      <c r="X20" s="9"/>
    </row>
    <row r="21" spans="2:24" ht="5.25" customHeight="1" thickTop="1">
      <c r="B21" s="13"/>
      <c r="C21" s="9"/>
      <c r="D21" s="9"/>
      <c r="E21" s="9"/>
      <c r="F21" s="43"/>
      <c r="G21" s="9"/>
      <c r="H21" s="9"/>
      <c r="I21" s="9"/>
      <c r="J21" s="9"/>
      <c r="K21" s="9"/>
      <c r="L21" s="9"/>
      <c r="M21" s="9"/>
      <c r="N21" s="9"/>
      <c r="O21" s="9"/>
      <c r="P21" s="9"/>
      <c r="Q21" s="13"/>
      <c r="R21" s="9"/>
      <c r="S21" s="9"/>
      <c r="T21" s="9"/>
      <c r="U21" s="9"/>
      <c r="V21" s="13"/>
      <c r="W21" s="9"/>
      <c r="X21" s="9"/>
    </row>
    <row r="22" spans="1:24" s="19" customFormat="1" ht="15" customHeight="1">
      <c r="A22" s="6"/>
      <c r="P22" s="21"/>
      <c r="Q22" s="21"/>
      <c r="R22" s="21"/>
      <c r="S22" s="21"/>
      <c r="T22" s="21"/>
      <c r="U22" s="21"/>
      <c r="V22" s="21"/>
      <c r="W22" s="21"/>
      <c r="X22" s="21"/>
    </row>
    <row r="23" spans="1:18" s="19" customFormat="1" ht="30" customHeight="1">
      <c r="A23" s="235" t="s">
        <v>423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1"/>
      <c r="R23" s="21"/>
    </row>
    <row r="24" spans="3:18" ht="12.75">
      <c r="C24" s="9" t="s">
        <v>249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3"/>
      <c r="R24" s="9"/>
    </row>
    <row r="25" spans="3:18" ht="12.7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3"/>
      <c r="R25" s="9"/>
    </row>
    <row r="26" spans="6:18" ht="12.75" customHeight="1">
      <c r="F26" s="50">
        <f>+'Report Formatting and Setup'!J7</f>
        <v>2010</v>
      </c>
      <c r="K26" s="50"/>
      <c r="L26" s="50"/>
      <c r="P26" s="167">
        <f>+F26+1</f>
        <v>2011</v>
      </c>
      <c r="R26" s="9"/>
    </row>
    <row r="27" spans="4:18" ht="12.75" customHeight="1">
      <c r="D27" s="47"/>
      <c r="E27" s="233" t="s">
        <v>240</v>
      </c>
      <c r="F27" s="2" t="str">
        <f>+'Detail of Cash Used'!A88</f>
        <v>Costs of Sales</v>
      </c>
      <c r="J27" s="166"/>
      <c r="K27" s="166"/>
      <c r="N27" s="233" t="s">
        <v>240</v>
      </c>
      <c r="P27" s="2" t="str">
        <f>+F27</f>
        <v>Costs of Sales</v>
      </c>
      <c r="R27" s="9"/>
    </row>
    <row r="28" spans="4:18" ht="12.75" customHeight="1">
      <c r="D28" s="47"/>
      <c r="E28" s="47"/>
      <c r="J28" s="168"/>
      <c r="K28" s="47"/>
      <c r="N28" s="47"/>
      <c r="R28" s="9"/>
    </row>
    <row r="29" spans="4:18" ht="12.75" customHeight="1">
      <c r="D29" s="47"/>
      <c r="E29" s="234" t="s">
        <v>240</v>
      </c>
      <c r="F29" s="2" t="str">
        <f>+'Detail of Cash Used'!A192</f>
        <v>Professional Fees</v>
      </c>
      <c r="J29" s="166"/>
      <c r="K29" s="166"/>
      <c r="N29" s="233" t="s">
        <v>240</v>
      </c>
      <c r="P29" s="2" t="str">
        <f>+F29</f>
        <v>Professional Fees</v>
      </c>
      <c r="R29" s="13"/>
    </row>
    <row r="30" spans="4:18" ht="12.75" customHeight="1">
      <c r="D30" s="47"/>
      <c r="E30" s="47"/>
      <c r="J30" s="168"/>
      <c r="K30" s="47"/>
      <c r="N30" s="47"/>
      <c r="R30" s="13"/>
    </row>
    <row r="31" spans="4:18" ht="12.75" customHeight="1">
      <c r="D31" s="47"/>
      <c r="E31" s="234" t="s">
        <v>240</v>
      </c>
      <c r="F31" s="2" t="str">
        <f>+'Detail of Cash Used'!A201</f>
        <v>Technology Costs</v>
      </c>
      <c r="J31" s="166"/>
      <c r="K31" s="166"/>
      <c r="N31" s="233" t="s">
        <v>240</v>
      </c>
      <c r="P31" s="2" t="str">
        <f>+F31</f>
        <v>Technology Costs</v>
      </c>
      <c r="R31" s="13"/>
    </row>
    <row r="32" spans="4:18" ht="12.75" customHeight="1">
      <c r="D32" s="47"/>
      <c r="E32" s="47"/>
      <c r="J32" s="168"/>
      <c r="K32" s="47"/>
      <c r="N32" s="47"/>
      <c r="R32" s="13"/>
    </row>
    <row r="33" spans="4:18" ht="12.75" customHeight="1">
      <c r="D33" s="47"/>
      <c r="E33" s="234" t="s">
        <v>240</v>
      </c>
      <c r="F33" s="2" t="str">
        <f>+'Detail of Cash Used'!A228</f>
        <v>Administrative Costs</v>
      </c>
      <c r="J33" s="166"/>
      <c r="K33" s="166"/>
      <c r="N33" s="233" t="s">
        <v>240</v>
      </c>
      <c r="P33" s="2" t="str">
        <f>+F33</f>
        <v>Administrative Costs</v>
      </c>
      <c r="R33" s="9"/>
    </row>
    <row r="34" spans="4:18" ht="12.75" customHeight="1">
      <c r="D34" s="47"/>
      <c r="E34" s="47"/>
      <c r="J34" s="168"/>
      <c r="K34" s="47"/>
      <c r="N34" s="47"/>
      <c r="R34" s="9"/>
    </row>
    <row r="35" spans="4:18" ht="12.75" customHeight="1">
      <c r="D35" s="47"/>
      <c r="E35" s="234" t="s">
        <v>240</v>
      </c>
      <c r="F35" s="2" t="str">
        <f>+'Detail of Cash Used'!A147</f>
        <v>Sales &amp; Marketing</v>
      </c>
      <c r="J35" s="166"/>
      <c r="K35" s="166"/>
      <c r="N35" s="233" t="s">
        <v>240</v>
      </c>
      <c r="P35" s="2" t="str">
        <f>+F35</f>
        <v>Sales &amp; Marketing</v>
      </c>
      <c r="R35" s="9"/>
    </row>
    <row r="36" spans="3:18" ht="12.75" customHeight="1">
      <c r="C36" s="47"/>
      <c r="D36" s="47"/>
      <c r="E36" s="47"/>
      <c r="K36" s="47"/>
      <c r="R36" s="9"/>
    </row>
    <row r="37" spans="7:18" ht="12.75">
      <c r="G37" s="9"/>
      <c r="H37" s="9"/>
      <c r="I37" s="9"/>
      <c r="J37" s="9"/>
      <c r="K37" s="9"/>
      <c r="L37" s="9"/>
      <c r="M37" s="9"/>
      <c r="N37" s="9"/>
      <c r="O37" s="9"/>
      <c r="P37" s="9"/>
      <c r="Q37" s="13"/>
      <c r="R37" s="9"/>
    </row>
    <row r="38" spans="2:18" ht="12.75">
      <c r="B38" s="9"/>
      <c r="G38" s="9"/>
      <c r="K38" s="9"/>
      <c r="L38" s="9"/>
      <c r="M38" s="9"/>
      <c r="N38" s="9"/>
      <c r="O38" s="9"/>
      <c r="P38" s="9"/>
      <c r="Q38" s="13"/>
      <c r="R38" s="9"/>
    </row>
    <row r="39" spans="2:18" ht="12.75">
      <c r="B39" s="9"/>
      <c r="G39" s="9"/>
      <c r="K39" s="9"/>
      <c r="L39" s="9"/>
      <c r="M39" s="9"/>
      <c r="N39" s="9"/>
      <c r="O39" s="9"/>
      <c r="P39" s="9"/>
      <c r="Q39" s="13"/>
      <c r="R39" s="9"/>
    </row>
    <row r="40" spans="2:7" ht="12.75">
      <c r="B40" s="9"/>
      <c r="G40" s="9"/>
    </row>
    <row r="41" spans="2:7" ht="12.75">
      <c r="B41" s="9"/>
      <c r="G41" s="9"/>
    </row>
    <row r="42" spans="2:10" ht="12.75">
      <c r="B42" s="9"/>
      <c r="G42" s="9"/>
      <c r="J42" s="232"/>
    </row>
    <row r="43" spans="2:7" ht="12.75">
      <c r="B43" s="9"/>
      <c r="G43" s="9"/>
    </row>
    <row r="44" spans="2:5" ht="12.75">
      <c r="B44" s="13"/>
      <c r="E44" s="228"/>
    </row>
    <row r="45" spans="2:16" ht="12.75">
      <c r="B45" s="13"/>
      <c r="P45" s="228"/>
    </row>
    <row r="46" ht="12.75">
      <c r="B46" s="13"/>
    </row>
    <row r="47" ht="12.75">
      <c r="B47" s="13"/>
    </row>
    <row r="48" spans="3:5" ht="12.75">
      <c r="C48" s="48"/>
      <c r="D48" s="48"/>
      <c r="E48" s="48"/>
    </row>
  </sheetData>
  <sheetProtection formatCells="0" formatColumns="0" formatRows="0" insertColumns="0" insertRows="0" insertHyperlinks="0" deleteColumns="0" deleteRows="0" sort="0" autoFilter="0" pivotTables="0"/>
  <mergeCells count="11">
    <mergeCell ref="C18:E18"/>
    <mergeCell ref="C19:E19"/>
    <mergeCell ref="C13:E13"/>
    <mergeCell ref="C14:E14"/>
    <mergeCell ref="C15:E15"/>
    <mergeCell ref="G8:H8"/>
    <mergeCell ref="C10:E10"/>
    <mergeCell ref="C11:E11"/>
    <mergeCell ref="C12:E12"/>
    <mergeCell ref="C16:E16"/>
    <mergeCell ref="C17:E17"/>
  </mergeCells>
  <dataValidations count="3">
    <dataValidation type="whole" allowBlank="1" showInputMessage="1" showErrorMessage="1" promptTitle="Year of Hire" prompt="Enter year of hire as four digits" sqref="H10:I19">
      <formula1>2005</formula1>
      <formula2>2010</formula2>
    </dataValidation>
    <dataValidation type="whole" allowBlank="1" showInputMessage="1" showErrorMessage="1" promptTitle="Month of Hire" prompt="Enter month of hire as a number between 1 and 12." sqref="G10:G19">
      <formula1>1</formula1>
      <formula2>12</formula2>
    </dataValidation>
    <dataValidation type="list" allowBlank="1" showInputMessage="1" showErrorMessage="1" sqref="T10:T19">
      <formula1>$M$10:$M$13</formula1>
    </dataValidation>
  </dataValidations>
  <hyperlinks>
    <hyperlink ref="E27" location="Cost_of_Sales" display="Click Here to Enter "/>
    <hyperlink ref="E29" location="Professional_Fees" display="Click Here to Enter "/>
    <hyperlink ref="E31" location="Technology_Costs" display="Click Here to Enter "/>
    <hyperlink ref="E33" location="Administrative_Costs" display="Click Here to Enter "/>
    <hyperlink ref="E35" location="Advertising_Marketing" display="Click Here to Enter "/>
    <hyperlink ref="N27" location="Cost_of_Sales_06" display="Click Here to Enter "/>
    <hyperlink ref="N29" location="Professional_fees_06" display="Click Here to Enter "/>
    <hyperlink ref="N31" location="Technology_costs_06" display="Click Here to Enter "/>
    <hyperlink ref="N33" location="Administrative_06" display="Click Here to Enter "/>
    <hyperlink ref="N35" location="Sales_marketing_06" display="Click Here to Enter "/>
  </hyperlinks>
  <printOptions/>
  <pageMargins left="0.75" right="0.75" top="0.42" bottom="0.52" header="0.26" footer="0.23"/>
  <pageSetup fitToHeight="1" fitToWidth="1" horizontalDpi="300" verticalDpi="3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J76"/>
  <sheetViews>
    <sheetView zoomScale="70" zoomScaleNormal="70" zoomScalePageLayoutView="0" workbookViewId="0" topLeftCell="A1">
      <pane xSplit="4" ySplit="7" topLeftCell="G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1" sqref="P1:R5"/>
    </sheetView>
  </sheetViews>
  <sheetFormatPr defaultColWidth="9.140625" defaultRowHeight="12.75"/>
  <cols>
    <col min="1" max="1" width="0.85546875" style="51" customWidth="1"/>
    <col min="2" max="2" width="0.85546875" style="52" customWidth="1"/>
    <col min="3" max="3" width="0.85546875" style="53" customWidth="1"/>
    <col min="4" max="4" width="40.8515625" style="54" customWidth="1"/>
    <col min="5" max="16" width="11.28125" style="63" customWidth="1"/>
    <col min="17" max="17" width="0.85546875" style="64" customWidth="1"/>
    <col min="18" max="18" width="11.28125" style="63" customWidth="1"/>
    <col min="19" max="19" width="0.85546875" style="64" customWidth="1"/>
    <col min="20" max="22" width="11.28125" style="64" customWidth="1"/>
    <col min="23" max="31" width="11.28125" style="63" customWidth="1"/>
    <col min="32" max="32" width="0.85546875" style="64" customWidth="1"/>
    <col min="33" max="33" width="11.28125" style="63" customWidth="1"/>
    <col min="34" max="16384" width="9.140625" style="63" customWidth="1"/>
  </cols>
  <sheetData>
    <row r="1" spans="1:33" s="162" customFormat="1" ht="14.25" customHeight="1">
      <c r="A1" s="160" t="str">
        <f>+'Report Formatting and Setup'!J6</f>
        <v>Important Company LLC</v>
      </c>
      <c r="B1" s="161"/>
      <c r="P1" s="271" t="s">
        <v>186</v>
      </c>
      <c r="Q1" s="271"/>
      <c r="R1" s="271"/>
      <c r="S1" s="163"/>
      <c r="T1" s="164"/>
      <c r="U1" s="163"/>
      <c r="V1" s="163"/>
      <c r="AE1" s="271" t="s">
        <v>186</v>
      </c>
      <c r="AF1" s="271"/>
      <c r="AG1" s="271"/>
    </row>
    <row r="2" spans="1:33" s="54" customFormat="1" ht="14.25">
      <c r="A2" s="51" t="s">
        <v>180</v>
      </c>
      <c r="B2" s="52"/>
      <c r="C2" s="53"/>
      <c r="P2" s="271"/>
      <c r="Q2" s="271"/>
      <c r="R2" s="271"/>
      <c r="S2" s="55"/>
      <c r="T2" s="56"/>
      <c r="U2" s="55"/>
      <c r="V2" s="55"/>
      <c r="AE2" s="271"/>
      <c r="AF2" s="271"/>
      <c r="AG2" s="271"/>
    </row>
    <row r="3" spans="1:33" s="54" customFormat="1" ht="14.25">
      <c r="A3" s="51"/>
      <c r="B3" s="52"/>
      <c r="C3" s="53"/>
      <c r="P3" s="271"/>
      <c r="Q3" s="271"/>
      <c r="R3" s="271"/>
      <c r="S3" s="55"/>
      <c r="T3" s="55"/>
      <c r="U3" s="55"/>
      <c r="V3" s="55"/>
      <c r="AE3" s="271"/>
      <c r="AF3" s="271"/>
      <c r="AG3" s="271"/>
    </row>
    <row r="4" spans="1:33" s="54" customFormat="1" ht="14.25">
      <c r="A4" s="51"/>
      <c r="B4" s="52"/>
      <c r="C4" s="53"/>
      <c r="P4" s="271"/>
      <c r="Q4" s="271"/>
      <c r="R4" s="271"/>
      <c r="S4" s="55"/>
      <c r="T4" s="55"/>
      <c r="U4" s="55"/>
      <c r="V4" s="55"/>
      <c r="AE4" s="271"/>
      <c r="AF4" s="271"/>
      <c r="AG4" s="271"/>
    </row>
    <row r="5" spans="1:33" s="54" customFormat="1" ht="14.25">
      <c r="A5" s="51"/>
      <c r="B5" s="52"/>
      <c r="C5" s="53"/>
      <c r="P5" s="271"/>
      <c r="Q5" s="271"/>
      <c r="R5" s="271"/>
      <c r="S5" s="55"/>
      <c r="T5" s="55"/>
      <c r="U5" s="55"/>
      <c r="V5" s="55"/>
      <c r="AE5" s="271"/>
      <c r="AF5" s="271"/>
      <c r="AG5" s="271"/>
    </row>
    <row r="6" spans="1:33" s="57" customFormat="1" ht="14.25">
      <c r="A6" s="51"/>
      <c r="B6" s="52"/>
      <c r="E6" s="270">
        <f>+'Report Formatting and Setup'!J7</f>
        <v>2010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59"/>
      <c r="T6" s="270">
        <f>+'Report Formatting and Setup'!J7+1</f>
        <v>2011</v>
      </c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</row>
    <row r="7" spans="1:36" s="57" customFormat="1" ht="14.25">
      <c r="A7" s="51"/>
      <c r="B7" s="52"/>
      <c r="E7" s="60" t="str">
        <f>+'Detail of Cash Used'!R4</f>
        <v>Jan</v>
      </c>
      <c r="F7" s="60" t="str">
        <f>+'Detail of Cash Used'!S4</f>
        <v>Feb</v>
      </c>
      <c r="G7" s="60" t="str">
        <f>+'Detail of Cash Used'!T4</f>
        <v>Mar</v>
      </c>
      <c r="H7" s="60" t="str">
        <f>+'Detail of Cash Used'!U4</f>
        <v>Apr</v>
      </c>
      <c r="I7" s="60" t="str">
        <f>+'Detail of Cash Used'!V4</f>
        <v>May</v>
      </c>
      <c r="J7" s="60" t="str">
        <f>+'Detail of Cash Used'!W4</f>
        <v>June</v>
      </c>
      <c r="K7" s="60" t="str">
        <f>+'Detail of Cash Used'!X4</f>
        <v>July</v>
      </c>
      <c r="L7" s="60" t="str">
        <f>+'Detail of Cash Used'!Y4</f>
        <v>Aug</v>
      </c>
      <c r="M7" s="60" t="str">
        <f>+'Detail of Cash Used'!Z4</f>
        <v>Sept</v>
      </c>
      <c r="N7" s="60" t="str">
        <f>+'Detail of Cash Used'!AA4</f>
        <v>Oct</v>
      </c>
      <c r="O7" s="60" t="str">
        <f>+'Detail of Cash Used'!AB4</f>
        <v>Nov</v>
      </c>
      <c r="P7" s="60" t="str">
        <f>+'Detail of Cash Used'!AC4</f>
        <v>Dec</v>
      </c>
      <c r="Q7" s="61"/>
      <c r="R7" s="60" t="str">
        <f>+'Detail of Cash Used'!AD4</f>
        <v>Total</v>
      </c>
      <c r="S7" s="59"/>
      <c r="T7" s="58" t="str">
        <f>+'Detail of Cash Used'!AF4</f>
        <v>Jan</v>
      </c>
      <c r="U7" s="58" t="str">
        <f>+'Detail of Cash Used'!AG4</f>
        <v>Feb</v>
      </c>
      <c r="V7" s="58" t="str">
        <f>+'Detail of Cash Used'!AH4</f>
        <v>Mar</v>
      </c>
      <c r="W7" s="58" t="str">
        <f>+'Detail of Cash Used'!AI4</f>
        <v>Apr</v>
      </c>
      <c r="X7" s="58" t="str">
        <f>+'Detail of Cash Used'!AJ4</f>
        <v>May</v>
      </c>
      <c r="Y7" s="58" t="str">
        <f>+'Detail of Cash Used'!AK4</f>
        <v>June</v>
      </c>
      <c r="Z7" s="58" t="str">
        <f>+'Detail of Cash Used'!AL4</f>
        <v>July</v>
      </c>
      <c r="AA7" s="58" t="str">
        <f>+'Detail of Cash Used'!AM4</f>
        <v>Aug</v>
      </c>
      <c r="AB7" s="58" t="str">
        <f>+'Detail of Cash Used'!AN4</f>
        <v>Sept</v>
      </c>
      <c r="AC7" s="58" t="str">
        <f>+'Detail of Cash Used'!AO4</f>
        <v>Oct</v>
      </c>
      <c r="AD7" s="58" t="str">
        <f>+'Detail of Cash Used'!AP4</f>
        <v>Nov</v>
      </c>
      <c r="AE7" s="58" t="str">
        <f>+'Detail of Cash Used'!AQ4</f>
        <v>Dec</v>
      </c>
      <c r="AF7" s="61"/>
      <c r="AG7" s="58" t="str">
        <f>+'Detail of Cash Used'!AR4</f>
        <v>Total</v>
      </c>
      <c r="AH7" s="59"/>
      <c r="AI7" s="59"/>
      <c r="AJ7" s="59"/>
    </row>
    <row r="8" spans="1:3" ht="14.25">
      <c r="A8" s="51" t="s">
        <v>170</v>
      </c>
      <c r="C8" s="62"/>
    </row>
    <row r="9" ht="14.25">
      <c r="B9" s="52" t="s">
        <v>13</v>
      </c>
    </row>
    <row r="10" spans="1:33" s="69" customFormat="1" ht="14.25">
      <c r="A10" s="65"/>
      <c r="B10" s="66"/>
      <c r="C10" s="67" t="s">
        <v>256</v>
      </c>
      <c r="D10" s="68"/>
      <c r="E10" s="69">
        <f>+'Detail of Cash Provided'!F43</f>
        <v>0</v>
      </c>
      <c r="F10" s="69">
        <f>+'Detail of Cash Provided'!G43</f>
        <v>0</v>
      </c>
      <c r="G10" s="69">
        <f>+'Detail of Cash Provided'!H43</f>
        <v>0</v>
      </c>
      <c r="H10" s="69">
        <f>+'Detail of Cash Provided'!I43</f>
        <v>0</v>
      </c>
      <c r="I10" s="69">
        <f>+'Detail of Cash Provided'!J43</f>
        <v>0</v>
      </c>
      <c r="J10" s="69">
        <f>+'Detail of Cash Provided'!K43</f>
        <v>0</v>
      </c>
      <c r="K10" s="69">
        <f>+'Detail of Cash Provided'!L43</f>
        <v>0</v>
      </c>
      <c r="L10" s="69">
        <f>+'Detail of Cash Provided'!M43</f>
        <v>0</v>
      </c>
      <c r="M10" s="69">
        <f>+'Detail of Cash Provided'!N43</f>
        <v>0</v>
      </c>
      <c r="N10" s="69">
        <f>+'Detail of Cash Provided'!O43</f>
        <v>0</v>
      </c>
      <c r="O10" s="69">
        <f>+'Detail of Cash Provided'!P43</f>
        <v>0</v>
      </c>
      <c r="P10" s="69">
        <f>+'Detail of Cash Provided'!Q43</f>
        <v>0</v>
      </c>
      <c r="Q10" s="70"/>
      <c r="R10" s="69">
        <f>SUM(E10:P10)</f>
        <v>0</v>
      </c>
      <c r="S10" s="70"/>
      <c r="T10" s="69">
        <f>+'Detail of Cash Provided'!T43</f>
        <v>0</v>
      </c>
      <c r="U10" s="69">
        <f>+'Detail of Cash Provided'!U43</f>
        <v>0</v>
      </c>
      <c r="V10" s="69">
        <f>+'Detail of Cash Provided'!V43</f>
        <v>0</v>
      </c>
      <c r="W10" s="69">
        <f>+'Detail of Cash Provided'!W43</f>
        <v>0</v>
      </c>
      <c r="X10" s="69">
        <f>+'Detail of Cash Provided'!X43</f>
        <v>0</v>
      </c>
      <c r="Y10" s="69">
        <f>+'Detail of Cash Provided'!Y43</f>
        <v>0</v>
      </c>
      <c r="Z10" s="69">
        <f>+'Detail of Cash Provided'!Z43</f>
        <v>0</v>
      </c>
      <c r="AA10" s="69">
        <f>+'Detail of Cash Provided'!AA43</f>
        <v>0</v>
      </c>
      <c r="AB10" s="69">
        <f>+'Detail of Cash Provided'!AB43</f>
        <v>0</v>
      </c>
      <c r="AC10" s="69">
        <f>+'Detail of Cash Provided'!AC43</f>
        <v>0</v>
      </c>
      <c r="AD10" s="69">
        <f>+'Detail of Cash Provided'!AD43</f>
        <v>0</v>
      </c>
      <c r="AE10" s="69">
        <f>+'Detail of Cash Provided'!AE43</f>
        <v>0</v>
      </c>
      <c r="AF10" s="70"/>
      <c r="AG10" s="69">
        <f>SUM(T10:AE10)</f>
        <v>0</v>
      </c>
    </row>
    <row r="11" spans="3:33" ht="14.25">
      <c r="C11" s="53" t="s">
        <v>294</v>
      </c>
      <c r="E11" s="63">
        <f>+'Detail of Cash Provided'!F81</f>
        <v>0</v>
      </c>
      <c r="F11" s="63">
        <f>+'Detail of Cash Provided'!G81</f>
        <v>0</v>
      </c>
      <c r="G11" s="63">
        <f>+'Detail of Cash Provided'!H81</f>
        <v>0</v>
      </c>
      <c r="H11" s="63">
        <f>+'Detail of Cash Provided'!I81</f>
        <v>0</v>
      </c>
      <c r="I11" s="63">
        <f>+'Detail of Cash Provided'!J81</f>
        <v>0</v>
      </c>
      <c r="J11" s="63">
        <f>+'Detail of Cash Provided'!K81</f>
        <v>0</v>
      </c>
      <c r="K11" s="63">
        <f>+'Detail of Cash Provided'!L81</f>
        <v>0</v>
      </c>
      <c r="L11" s="63">
        <f>+'Detail of Cash Provided'!M81</f>
        <v>0</v>
      </c>
      <c r="M11" s="63">
        <f>+'Detail of Cash Provided'!N81</f>
        <v>0</v>
      </c>
      <c r="N11" s="63">
        <f>+'Detail of Cash Provided'!O81</f>
        <v>0</v>
      </c>
      <c r="O11" s="63">
        <f>+'Detail of Cash Provided'!P81</f>
        <v>0</v>
      </c>
      <c r="P11" s="63">
        <f>+'Detail of Cash Provided'!Q81</f>
        <v>0</v>
      </c>
      <c r="R11" s="63">
        <f>SUM(E11:P11)</f>
        <v>0</v>
      </c>
      <c r="T11" s="63">
        <f>+'Detail of Cash Provided'!T81</f>
        <v>0</v>
      </c>
      <c r="U11" s="63">
        <f>+'Detail of Cash Provided'!U81</f>
        <v>0</v>
      </c>
      <c r="V11" s="63">
        <f>+'Detail of Cash Provided'!V81</f>
        <v>0</v>
      </c>
      <c r="W11" s="63">
        <f>+'Detail of Cash Provided'!W81</f>
        <v>0</v>
      </c>
      <c r="X11" s="63">
        <f>+'Detail of Cash Provided'!X81</f>
        <v>0</v>
      </c>
      <c r="Y11" s="63">
        <f>+'Detail of Cash Provided'!Y81</f>
        <v>0</v>
      </c>
      <c r="Z11" s="63">
        <f>+'Detail of Cash Provided'!Z81</f>
        <v>0</v>
      </c>
      <c r="AA11" s="63">
        <f>+'Detail of Cash Provided'!AA81</f>
        <v>0</v>
      </c>
      <c r="AB11" s="63">
        <f>+'Detail of Cash Provided'!AB81</f>
        <v>0</v>
      </c>
      <c r="AC11" s="63">
        <f>+'Detail of Cash Provided'!AC81</f>
        <v>0</v>
      </c>
      <c r="AD11" s="63">
        <f>+'Detail of Cash Provided'!AD81</f>
        <v>0</v>
      </c>
      <c r="AE11" s="63">
        <f>+'Detail of Cash Provided'!AE81</f>
        <v>0</v>
      </c>
      <c r="AG11" s="63">
        <f>SUM(T11:AE11)</f>
        <v>0</v>
      </c>
    </row>
    <row r="12" spans="3:33" ht="14.25">
      <c r="C12" s="53" t="s">
        <v>267</v>
      </c>
      <c r="E12" s="63">
        <f>+'Detail of Cash Provided'!F160+'Detail of Cash Provided'!F121</f>
        <v>0</v>
      </c>
      <c r="F12" s="63">
        <f>+'Detail of Cash Provided'!G160+'Detail of Cash Provided'!G121</f>
        <v>0</v>
      </c>
      <c r="G12" s="63">
        <f>+'Detail of Cash Provided'!H160+'Detail of Cash Provided'!H121</f>
        <v>0</v>
      </c>
      <c r="H12" s="63">
        <f>+'Detail of Cash Provided'!I160+'Detail of Cash Provided'!I121</f>
        <v>0</v>
      </c>
      <c r="I12" s="63">
        <f>+'Detail of Cash Provided'!J160+'Detail of Cash Provided'!J121</f>
        <v>0</v>
      </c>
      <c r="J12" s="63">
        <f>+'Detail of Cash Provided'!K160+'Detail of Cash Provided'!K121</f>
        <v>0</v>
      </c>
      <c r="K12" s="63">
        <f>+'Detail of Cash Provided'!L160+'Detail of Cash Provided'!L121</f>
        <v>0</v>
      </c>
      <c r="L12" s="63">
        <f>+'Detail of Cash Provided'!M160+'Detail of Cash Provided'!M121</f>
        <v>0</v>
      </c>
      <c r="M12" s="63">
        <f>+'Detail of Cash Provided'!N160+'Detail of Cash Provided'!N121</f>
        <v>0</v>
      </c>
      <c r="N12" s="63">
        <f>+'Detail of Cash Provided'!O160+'Detail of Cash Provided'!O121</f>
        <v>0</v>
      </c>
      <c r="O12" s="63">
        <f>+'Detail of Cash Provided'!P160+'Detail of Cash Provided'!P121</f>
        <v>0</v>
      </c>
      <c r="P12" s="63">
        <f>+'Detail of Cash Provided'!Q160+'Detail of Cash Provided'!Q121</f>
        <v>0</v>
      </c>
      <c r="R12" s="63">
        <f>SUM(E12:P12)</f>
        <v>0</v>
      </c>
      <c r="T12" s="63">
        <f>+'Detail of Cash Provided'!T121+'Detail of Cash Provided'!T160</f>
        <v>0</v>
      </c>
      <c r="U12" s="63">
        <f>+'Detail of Cash Provided'!U121+'Detail of Cash Provided'!U160</f>
        <v>0</v>
      </c>
      <c r="V12" s="63">
        <f>+'Detail of Cash Provided'!V121+'Detail of Cash Provided'!V160</f>
        <v>0</v>
      </c>
      <c r="W12" s="63">
        <f>+'Detail of Cash Provided'!W121+'Detail of Cash Provided'!W160</f>
        <v>0</v>
      </c>
      <c r="X12" s="63">
        <f>+'Detail of Cash Provided'!X121+'Detail of Cash Provided'!X160</f>
        <v>0</v>
      </c>
      <c r="Y12" s="63">
        <f>+'Detail of Cash Provided'!Y121+'Detail of Cash Provided'!Y160</f>
        <v>0</v>
      </c>
      <c r="Z12" s="63">
        <f>+'Detail of Cash Provided'!Z121+'Detail of Cash Provided'!Z160</f>
        <v>0</v>
      </c>
      <c r="AA12" s="63">
        <f>+'Detail of Cash Provided'!AA121+'Detail of Cash Provided'!AA160</f>
        <v>0</v>
      </c>
      <c r="AB12" s="63">
        <f>+'Detail of Cash Provided'!AB121+'Detail of Cash Provided'!AB160</f>
        <v>0</v>
      </c>
      <c r="AC12" s="63">
        <f>+'Detail of Cash Provided'!AC121+'Detail of Cash Provided'!AC160</f>
        <v>0</v>
      </c>
      <c r="AD12" s="63">
        <f>+'Detail of Cash Provided'!AD121+'Detail of Cash Provided'!AD160</f>
        <v>0</v>
      </c>
      <c r="AE12" s="63">
        <f>+'Detail of Cash Provided'!AE121+'Detail of Cash Provided'!AE160</f>
        <v>0</v>
      </c>
      <c r="AG12" s="63">
        <f>SUM(T12:AE12)</f>
        <v>0</v>
      </c>
    </row>
    <row r="13" spans="1:33" ht="14.25">
      <c r="A13" s="51" t="s">
        <v>177</v>
      </c>
      <c r="C13" s="62"/>
      <c r="E13" s="71">
        <f aca="true" t="shared" si="0" ref="E13:P13">SUM(E9:E12)</f>
        <v>0</v>
      </c>
      <c r="F13" s="71">
        <f t="shared" si="0"/>
        <v>0</v>
      </c>
      <c r="G13" s="71">
        <f t="shared" si="0"/>
        <v>0</v>
      </c>
      <c r="H13" s="71">
        <f t="shared" si="0"/>
        <v>0</v>
      </c>
      <c r="I13" s="71">
        <f t="shared" si="0"/>
        <v>0</v>
      </c>
      <c r="J13" s="71">
        <f t="shared" si="0"/>
        <v>0</v>
      </c>
      <c r="K13" s="71">
        <f t="shared" si="0"/>
        <v>0</v>
      </c>
      <c r="L13" s="71">
        <f t="shared" si="0"/>
        <v>0</v>
      </c>
      <c r="M13" s="71">
        <f t="shared" si="0"/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R13" s="71">
        <f>SUM(R9:R12)</f>
        <v>0</v>
      </c>
      <c r="T13" s="71">
        <f aca="true" t="shared" si="1" ref="T13:AE13">SUM(T9:T12)</f>
        <v>0</v>
      </c>
      <c r="U13" s="71">
        <f t="shared" si="1"/>
        <v>0</v>
      </c>
      <c r="V13" s="71">
        <f t="shared" si="1"/>
        <v>0</v>
      </c>
      <c r="W13" s="71">
        <f t="shared" si="1"/>
        <v>0</v>
      </c>
      <c r="X13" s="71">
        <f t="shared" si="1"/>
        <v>0</v>
      </c>
      <c r="Y13" s="71">
        <f t="shared" si="1"/>
        <v>0</v>
      </c>
      <c r="Z13" s="71">
        <f t="shared" si="1"/>
        <v>0</v>
      </c>
      <c r="AA13" s="71">
        <f t="shared" si="1"/>
        <v>0</v>
      </c>
      <c r="AB13" s="71">
        <f t="shared" si="1"/>
        <v>0</v>
      </c>
      <c r="AC13" s="71">
        <f t="shared" si="1"/>
        <v>0</v>
      </c>
      <c r="AD13" s="71">
        <f t="shared" si="1"/>
        <v>0</v>
      </c>
      <c r="AE13" s="71">
        <f t="shared" si="1"/>
        <v>0</v>
      </c>
      <c r="AG13" s="71">
        <f>SUM(AG9:AG12)</f>
        <v>0</v>
      </c>
    </row>
    <row r="14" spans="20:22" ht="4.5" customHeight="1">
      <c r="T14" s="63"/>
      <c r="U14" s="63"/>
      <c r="V14" s="63"/>
    </row>
    <row r="15" spans="1:22" ht="14.25">
      <c r="A15" s="51" t="s">
        <v>254</v>
      </c>
      <c r="C15" s="62"/>
      <c r="T15" s="63"/>
      <c r="U15" s="63"/>
      <c r="V15" s="63"/>
    </row>
    <row r="16" spans="2:22" ht="14.25">
      <c r="B16" s="62" t="str">
        <f>+'Detail of Cash Used'!A5</f>
        <v>Wages and Benefits</v>
      </c>
      <c r="T16" s="63"/>
      <c r="U16" s="63"/>
      <c r="V16" s="63"/>
    </row>
    <row r="17" spans="3:33" ht="14.25">
      <c r="C17" s="62" t="str">
        <f>+'Detail of Cash Used'!B6</f>
        <v>Wages</v>
      </c>
      <c r="E17" s="63">
        <f>SUM('Detail of Cash Used'!R18)</f>
        <v>0</v>
      </c>
      <c r="F17" s="63">
        <f>SUM('Detail of Cash Used'!S18)</f>
        <v>0</v>
      </c>
      <c r="G17" s="63">
        <f>SUM('Detail of Cash Used'!T18)</f>
        <v>0</v>
      </c>
      <c r="H17" s="63">
        <f>SUM('Detail of Cash Used'!U18)</f>
        <v>0</v>
      </c>
      <c r="I17" s="63">
        <f>SUM('Detail of Cash Used'!V18)</f>
        <v>0</v>
      </c>
      <c r="J17" s="63">
        <f>SUM('Detail of Cash Used'!W18)</f>
        <v>0</v>
      </c>
      <c r="K17" s="63">
        <f>SUM('Detail of Cash Used'!X18)</f>
        <v>0</v>
      </c>
      <c r="L17" s="63">
        <f>SUM('Detail of Cash Used'!Y18)</f>
        <v>0</v>
      </c>
      <c r="M17" s="63">
        <f>SUM('Detail of Cash Used'!Z18)</f>
        <v>0</v>
      </c>
      <c r="N17" s="63">
        <f>SUM('Detail of Cash Used'!AA18)</f>
        <v>0</v>
      </c>
      <c r="O17" s="63">
        <f>SUM('Detail of Cash Used'!AB18)</f>
        <v>0</v>
      </c>
      <c r="P17" s="63">
        <f>SUM('Detail of Cash Used'!AC18)</f>
        <v>0</v>
      </c>
      <c r="R17" s="63">
        <f>SUM(E17:P17)</f>
        <v>0</v>
      </c>
      <c r="T17" s="63">
        <f>SUM('Detail of Cash Used'!AF18)</f>
        <v>0</v>
      </c>
      <c r="U17" s="63">
        <f>SUM('Detail of Cash Used'!AG18)</f>
        <v>0</v>
      </c>
      <c r="V17" s="63">
        <f>SUM('Detail of Cash Used'!AH18)</f>
        <v>0</v>
      </c>
      <c r="W17" s="63">
        <f>SUM('Detail of Cash Used'!AI18)</f>
        <v>0</v>
      </c>
      <c r="X17" s="63">
        <f>SUM('Detail of Cash Used'!AJ18)</f>
        <v>0</v>
      </c>
      <c r="Y17" s="63">
        <f>SUM('Detail of Cash Used'!AK18)</f>
        <v>0</v>
      </c>
      <c r="Z17" s="63">
        <f>SUM('Detail of Cash Used'!AL18)</f>
        <v>0</v>
      </c>
      <c r="AA17" s="63">
        <f>SUM('Detail of Cash Used'!AM18)</f>
        <v>0</v>
      </c>
      <c r="AB17" s="63">
        <f>SUM('Detail of Cash Used'!AN18)</f>
        <v>0</v>
      </c>
      <c r="AC17" s="63">
        <f>SUM('Detail of Cash Used'!AO18)</f>
        <v>0</v>
      </c>
      <c r="AD17" s="63">
        <f>SUM('Detail of Cash Used'!AP18)</f>
        <v>0</v>
      </c>
      <c r="AE17" s="63">
        <f>SUM('Detail of Cash Used'!AQ18)</f>
        <v>0</v>
      </c>
      <c r="AG17" s="63">
        <f>SUM(T17:AE17)</f>
        <v>0</v>
      </c>
    </row>
    <row r="18" spans="3:33" ht="14.25">
      <c r="C18" s="62" t="str">
        <f>+'Detail of Cash Used'!B19</f>
        <v>Payroll Taxes</v>
      </c>
      <c r="E18" s="63">
        <f>+'Detail of Cash Used'!R33</f>
        <v>0</v>
      </c>
      <c r="F18" s="63">
        <f>+'Detail of Cash Used'!S33</f>
        <v>0</v>
      </c>
      <c r="G18" s="63">
        <f>+'Detail of Cash Used'!T33</f>
        <v>0</v>
      </c>
      <c r="H18" s="63">
        <f>+'Detail of Cash Used'!U33</f>
        <v>0</v>
      </c>
      <c r="I18" s="63">
        <f>+'Detail of Cash Used'!V33</f>
        <v>0</v>
      </c>
      <c r="J18" s="63">
        <f>+'Detail of Cash Used'!W33</f>
        <v>0</v>
      </c>
      <c r="K18" s="63">
        <f>+'Detail of Cash Used'!X33</f>
        <v>0</v>
      </c>
      <c r="L18" s="63">
        <f>+'Detail of Cash Used'!Y33</f>
        <v>0</v>
      </c>
      <c r="M18" s="63">
        <f>+'Detail of Cash Used'!Z33</f>
        <v>0</v>
      </c>
      <c r="N18" s="63">
        <f>+'Detail of Cash Used'!AA33</f>
        <v>0</v>
      </c>
      <c r="O18" s="63">
        <f>+'Detail of Cash Used'!AB33</f>
        <v>0</v>
      </c>
      <c r="P18" s="63">
        <f>+'Detail of Cash Used'!AC33</f>
        <v>0</v>
      </c>
      <c r="R18" s="63">
        <f>SUM(E18:P18)</f>
        <v>0</v>
      </c>
      <c r="T18" s="63">
        <f>+'Detail of Cash Used'!AF33</f>
        <v>0</v>
      </c>
      <c r="U18" s="63">
        <f>+'Detail of Cash Used'!AG33</f>
        <v>0</v>
      </c>
      <c r="V18" s="63">
        <f>+'Detail of Cash Used'!AH33</f>
        <v>0</v>
      </c>
      <c r="W18" s="63">
        <f>+'Detail of Cash Used'!AI33</f>
        <v>0</v>
      </c>
      <c r="X18" s="63">
        <f>+'Detail of Cash Used'!AJ33</f>
        <v>0</v>
      </c>
      <c r="Y18" s="63">
        <f>+'Detail of Cash Used'!AK33</f>
        <v>0</v>
      </c>
      <c r="Z18" s="63">
        <f>+'Detail of Cash Used'!AL33</f>
        <v>0</v>
      </c>
      <c r="AA18" s="63">
        <f>+'Detail of Cash Used'!AM33</f>
        <v>0</v>
      </c>
      <c r="AB18" s="63">
        <f>+'Detail of Cash Used'!AN33</f>
        <v>0</v>
      </c>
      <c r="AC18" s="63">
        <f>+'Detail of Cash Used'!AO33</f>
        <v>0</v>
      </c>
      <c r="AD18" s="63">
        <f>+'Detail of Cash Used'!AP33</f>
        <v>0</v>
      </c>
      <c r="AE18" s="63">
        <f>+'Detail of Cash Used'!AQ33</f>
        <v>0</v>
      </c>
      <c r="AG18" s="63">
        <f>SUM(T18:AE18)</f>
        <v>0</v>
      </c>
    </row>
    <row r="19" spans="3:33" ht="14.25">
      <c r="C19" s="62" t="s">
        <v>25</v>
      </c>
      <c r="E19" s="72">
        <f>+'Detail of Cash Used'!R84</f>
        <v>0</v>
      </c>
      <c r="F19" s="72">
        <f>+'Detail of Cash Used'!S84</f>
        <v>0</v>
      </c>
      <c r="G19" s="72">
        <f>+'Detail of Cash Used'!T84</f>
        <v>0</v>
      </c>
      <c r="H19" s="72">
        <f>+'Detail of Cash Used'!U84</f>
        <v>0</v>
      </c>
      <c r="I19" s="72">
        <f>+'Detail of Cash Used'!V84</f>
        <v>0</v>
      </c>
      <c r="J19" s="72">
        <f>+'Detail of Cash Used'!W84</f>
        <v>0</v>
      </c>
      <c r="K19" s="72">
        <f>+'Detail of Cash Used'!X84</f>
        <v>0</v>
      </c>
      <c r="L19" s="72">
        <f>+'Detail of Cash Used'!Y84</f>
        <v>0</v>
      </c>
      <c r="M19" s="72">
        <f>+'Detail of Cash Used'!Z84</f>
        <v>0</v>
      </c>
      <c r="N19" s="72">
        <f>+'Detail of Cash Used'!AA84</f>
        <v>0</v>
      </c>
      <c r="O19" s="72">
        <f>+'Detail of Cash Used'!AB84</f>
        <v>0</v>
      </c>
      <c r="P19" s="72">
        <f>+'Detail of Cash Used'!AC84</f>
        <v>0</v>
      </c>
      <c r="R19" s="72">
        <f>SUM(E19:P19)</f>
        <v>0</v>
      </c>
      <c r="T19" s="72">
        <f>+'Detail of Cash Used'!AF84</f>
        <v>0</v>
      </c>
      <c r="U19" s="72">
        <f>+'Detail of Cash Used'!AG84</f>
        <v>0</v>
      </c>
      <c r="V19" s="72">
        <f>+'Detail of Cash Used'!AH84</f>
        <v>0</v>
      </c>
      <c r="W19" s="72">
        <f>+'Detail of Cash Used'!AI84</f>
        <v>0</v>
      </c>
      <c r="X19" s="72">
        <f>+'Detail of Cash Used'!AJ84</f>
        <v>0</v>
      </c>
      <c r="Y19" s="72">
        <f>+'Detail of Cash Used'!AK84</f>
        <v>0</v>
      </c>
      <c r="Z19" s="72">
        <f>+'Detail of Cash Used'!AL84</f>
        <v>0</v>
      </c>
      <c r="AA19" s="72">
        <f>+'Detail of Cash Used'!AM84</f>
        <v>0</v>
      </c>
      <c r="AB19" s="72">
        <f>+'Detail of Cash Used'!AN84</f>
        <v>0</v>
      </c>
      <c r="AC19" s="72">
        <f>+'Detail of Cash Used'!AO84</f>
        <v>0</v>
      </c>
      <c r="AD19" s="72">
        <f>+'Detail of Cash Used'!AP84</f>
        <v>0</v>
      </c>
      <c r="AE19" s="72">
        <f>+'Detail of Cash Used'!AQ84</f>
        <v>0</v>
      </c>
      <c r="AG19" s="72">
        <f>SUM(T19:AE19)</f>
        <v>0</v>
      </c>
    </row>
    <row r="20" spans="3:33" ht="14.25">
      <c r="C20" s="62"/>
      <c r="D20" s="54" t="s">
        <v>248</v>
      </c>
      <c r="E20" s="63">
        <f>SUM(E17:E19)</f>
        <v>0</v>
      </c>
      <c r="F20" s="63">
        <f aca="true" t="shared" si="2" ref="F20:R20">SUM(F17:F19)</f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R20" s="63">
        <f t="shared" si="2"/>
        <v>0</v>
      </c>
      <c r="T20" s="63">
        <f aca="true" t="shared" si="3" ref="T20:AE20">SUM(T17:T19)</f>
        <v>0</v>
      </c>
      <c r="U20" s="63">
        <f t="shared" si="3"/>
        <v>0</v>
      </c>
      <c r="V20" s="63">
        <f t="shared" si="3"/>
        <v>0</v>
      </c>
      <c r="W20" s="63">
        <f t="shared" si="3"/>
        <v>0</v>
      </c>
      <c r="X20" s="63">
        <f t="shared" si="3"/>
        <v>0</v>
      </c>
      <c r="Y20" s="63">
        <f t="shared" si="3"/>
        <v>0</v>
      </c>
      <c r="Z20" s="63">
        <f t="shared" si="3"/>
        <v>0</v>
      </c>
      <c r="AA20" s="63">
        <f t="shared" si="3"/>
        <v>0</v>
      </c>
      <c r="AB20" s="63">
        <f t="shared" si="3"/>
        <v>0</v>
      </c>
      <c r="AC20" s="63">
        <f t="shared" si="3"/>
        <v>0</v>
      </c>
      <c r="AD20" s="63">
        <f t="shared" si="3"/>
        <v>0</v>
      </c>
      <c r="AE20" s="63">
        <f t="shared" si="3"/>
        <v>0</v>
      </c>
      <c r="AG20" s="63">
        <f>SUM(AG17:AG19)</f>
        <v>0</v>
      </c>
    </row>
    <row r="21" spans="2:22" ht="14.25">
      <c r="B21" s="52" t="str">
        <f>+'Detail of Cash Used'!A88</f>
        <v>Costs of Sales</v>
      </c>
      <c r="C21" s="62"/>
      <c r="T21" s="63"/>
      <c r="U21" s="63"/>
      <c r="V21" s="63"/>
    </row>
    <row r="22" spans="3:33" ht="14.25">
      <c r="C22" s="62" t="str">
        <f>+'Detail of Cash Used'!B89</f>
        <v>Inventory</v>
      </c>
      <c r="E22" s="63">
        <f>SUM('Detail of Cash Used'!R91:R121)</f>
        <v>0</v>
      </c>
      <c r="F22" s="63">
        <f>SUM('Detail of Cash Used'!S91:S121)</f>
        <v>0</v>
      </c>
      <c r="G22" s="63">
        <f>SUM('Detail of Cash Used'!T91:T121)</f>
        <v>0</v>
      </c>
      <c r="H22" s="63">
        <f>SUM('Detail of Cash Used'!U91:U121)</f>
        <v>0</v>
      </c>
      <c r="I22" s="63">
        <f>SUM('Detail of Cash Used'!V91:V121)</f>
        <v>0</v>
      </c>
      <c r="J22" s="63">
        <f>SUM('Detail of Cash Used'!W91:W121)</f>
        <v>0</v>
      </c>
      <c r="K22" s="63">
        <f>SUM('Detail of Cash Used'!X91:X121)</f>
        <v>0</v>
      </c>
      <c r="L22" s="63">
        <f>SUM('Detail of Cash Used'!Y91:Y121)</f>
        <v>0</v>
      </c>
      <c r="M22" s="63">
        <f>SUM('Detail of Cash Used'!Z91:Z121)</f>
        <v>0</v>
      </c>
      <c r="N22" s="63">
        <f>SUM('Detail of Cash Used'!AA91:AA121)</f>
        <v>0</v>
      </c>
      <c r="O22" s="63">
        <f>SUM('Detail of Cash Used'!AB91:AB121)</f>
        <v>0</v>
      </c>
      <c r="P22" s="63">
        <f>SUM('Detail of Cash Used'!AC91:AC121)</f>
        <v>0</v>
      </c>
      <c r="R22" s="63">
        <f>SUM(E22:P22)</f>
        <v>0</v>
      </c>
      <c r="T22" s="63">
        <f>SUM('Detail of Cash Used'!AF91:AF121)</f>
        <v>0</v>
      </c>
      <c r="U22" s="63">
        <f>SUM('Detail of Cash Used'!AG91:AG121)</f>
        <v>0</v>
      </c>
      <c r="V22" s="63">
        <f>SUM('Detail of Cash Used'!AH91:AH121)</f>
        <v>0</v>
      </c>
      <c r="W22" s="63">
        <f>SUM('Detail of Cash Used'!AI91:AI121)</f>
        <v>0</v>
      </c>
      <c r="X22" s="63">
        <f>SUM('Detail of Cash Used'!AJ91:AJ121)</f>
        <v>0</v>
      </c>
      <c r="Y22" s="63">
        <f>SUM('Detail of Cash Used'!AK91:AK121)</f>
        <v>0</v>
      </c>
      <c r="Z22" s="63">
        <f>SUM('Detail of Cash Used'!AL91:AL121)</f>
        <v>0</v>
      </c>
      <c r="AA22" s="63">
        <f>SUM('Detail of Cash Used'!AM91:AM121)</f>
        <v>0</v>
      </c>
      <c r="AB22" s="63">
        <f>SUM('Detail of Cash Used'!AN91:AN121)</f>
        <v>0</v>
      </c>
      <c r="AC22" s="63">
        <f>SUM('Detail of Cash Used'!AO91:AO121)</f>
        <v>0</v>
      </c>
      <c r="AD22" s="63">
        <f>SUM('Detail of Cash Used'!AP91:AP121)</f>
        <v>0</v>
      </c>
      <c r="AE22" s="63">
        <f>SUM('Detail of Cash Used'!AQ91:AQ121)</f>
        <v>0</v>
      </c>
      <c r="AG22" s="63">
        <f>SUM(T22:AE22)</f>
        <v>0</v>
      </c>
    </row>
    <row r="23" spans="3:33" ht="14.25">
      <c r="C23" s="62" t="str">
        <f>+'Detail of Cash Used'!B123</f>
        <v>Shipping</v>
      </c>
      <c r="E23" s="63">
        <f>SUM('Detail of Cash Used'!R124:R127)</f>
        <v>0</v>
      </c>
      <c r="F23" s="63">
        <f>SUM('Detail of Cash Used'!S124:S127)</f>
        <v>0</v>
      </c>
      <c r="G23" s="63">
        <f>SUM('Detail of Cash Used'!T124:T127)</f>
        <v>0</v>
      </c>
      <c r="H23" s="63">
        <f>SUM('Detail of Cash Used'!U124:U127)</f>
        <v>0</v>
      </c>
      <c r="I23" s="63">
        <f>SUM('Detail of Cash Used'!V124:V127)</f>
        <v>0</v>
      </c>
      <c r="J23" s="63">
        <f>SUM('Detail of Cash Used'!W124:W127)</f>
        <v>0</v>
      </c>
      <c r="K23" s="63">
        <f>SUM('Detail of Cash Used'!X124:X127)</f>
        <v>0</v>
      </c>
      <c r="L23" s="63">
        <f>SUM('Detail of Cash Used'!Y124:Y127)</f>
        <v>0</v>
      </c>
      <c r="M23" s="63">
        <f>SUM('Detail of Cash Used'!Z124:Z127)</f>
        <v>0</v>
      </c>
      <c r="N23" s="63">
        <f>SUM('Detail of Cash Used'!AA124:AA127)</f>
        <v>0</v>
      </c>
      <c r="O23" s="63">
        <f>SUM('Detail of Cash Used'!AB124:AB127)</f>
        <v>0</v>
      </c>
      <c r="P23" s="63">
        <f>SUM('Detail of Cash Used'!AC124:AC127)</f>
        <v>0</v>
      </c>
      <c r="R23" s="63">
        <f>SUM(E23:P23)</f>
        <v>0</v>
      </c>
      <c r="T23" s="63">
        <f>SUM('Detail of Cash Used'!AF124:AF127)</f>
        <v>0</v>
      </c>
      <c r="U23" s="63">
        <f>SUM('Detail of Cash Used'!AG124:AG127)</f>
        <v>0</v>
      </c>
      <c r="V23" s="63">
        <f>SUM('Detail of Cash Used'!AH124:AH127)</f>
        <v>0</v>
      </c>
      <c r="W23" s="63">
        <f>SUM('Detail of Cash Used'!AI124:AI127)</f>
        <v>0</v>
      </c>
      <c r="X23" s="63">
        <f>SUM('Detail of Cash Used'!AJ124:AJ127)</f>
        <v>0</v>
      </c>
      <c r="Y23" s="63">
        <f>SUM('Detail of Cash Used'!AK124:AK127)</f>
        <v>0</v>
      </c>
      <c r="Z23" s="63">
        <f>SUM('Detail of Cash Used'!AL124:AL127)</f>
        <v>0</v>
      </c>
      <c r="AA23" s="63">
        <f>SUM('Detail of Cash Used'!AM124:AM127)</f>
        <v>0</v>
      </c>
      <c r="AB23" s="63">
        <f>SUM('Detail of Cash Used'!AN124:AN127)</f>
        <v>0</v>
      </c>
      <c r="AC23" s="63">
        <f>SUM('Detail of Cash Used'!AO124:AO127)</f>
        <v>0</v>
      </c>
      <c r="AD23" s="63">
        <f>SUM('Detail of Cash Used'!AP124:AP127)</f>
        <v>0</v>
      </c>
      <c r="AE23" s="63">
        <f>SUM('Detail of Cash Used'!AQ124:AQ127)</f>
        <v>0</v>
      </c>
      <c r="AG23" s="63">
        <f>SUM(T23:AE23)</f>
        <v>0</v>
      </c>
    </row>
    <row r="24" spans="3:33" ht="14.25">
      <c r="C24" s="62" t="s">
        <v>208</v>
      </c>
      <c r="E24" s="63">
        <f>SUM('Detail of Cash Used'!R130:R131)</f>
        <v>0</v>
      </c>
      <c r="F24" s="63">
        <f>SUM('Detail of Cash Used'!S130:S131)</f>
        <v>0</v>
      </c>
      <c r="G24" s="63">
        <f>SUM('Detail of Cash Used'!T130:T131)</f>
        <v>0</v>
      </c>
      <c r="H24" s="63">
        <f>SUM('Detail of Cash Used'!U130:U131)</f>
        <v>0</v>
      </c>
      <c r="I24" s="63">
        <f>SUM('Detail of Cash Used'!V130:V131)</f>
        <v>0</v>
      </c>
      <c r="J24" s="63">
        <f>SUM('Detail of Cash Used'!W130:W131)</f>
        <v>0</v>
      </c>
      <c r="K24" s="63">
        <f>SUM('Detail of Cash Used'!X130:X131)</f>
        <v>0</v>
      </c>
      <c r="L24" s="63">
        <f>SUM('Detail of Cash Used'!Y130:Y131)</f>
        <v>0</v>
      </c>
      <c r="M24" s="63">
        <f>SUM('Detail of Cash Used'!Z130:Z131)</f>
        <v>0</v>
      </c>
      <c r="N24" s="63">
        <f>SUM('Detail of Cash Used'!AA130:AA131)</f>
        <v>0</v>
      </c>
      <c r="O24" s="63">
        <f>SUM('Detail of Cash Used'!AB130:AB131)</f>
        <v>0</v>
      </c>
      <c r="P24" s="63">
        <f>SUM('Detail of Cash Used'!AC130:AC131)</f>
        <v>0</v>
      </c>
      <c r="R24" s="63">
        <f>SUM(E24:P24)</f>
        <v>0</v>
      </c>
      <c r="T24" s="63">
        <f>SUM('Detail of Cash Used'!AF130:AF131)</f>
        <v>0</v>
      </c>
      <c r="U24" s="63">
        <f>SUM('Detail of Cash Used'!AG130:AG131)</f>
        <v>0</v>
      </c>
      <c r="V24" s="63">
        <f>SUM('Detail of Cash Used'!AH130:AH131)</f>
        <v>0</v>
      </c>
      <c r="W24" s="63">
        <f>SUM('Detail of Cash Used'!AI130:AI131)</f>
        <v>0</v>
      </c>
      <c r="X24" s="63">
        <f>SUM('Detail of Cash Used'!AJ130:AJ131)</f>
        <v>0</v>
      </c>
      <c r="Y24" s="63">
        <f>SUM('Detail of Cash Used'!AK130:AK131)</f>
        <v>0</v>
      </c>
      <c r="Z24" s="63">
        <f>SUM('Detail of Cash Used'!AL130:AL131)</f>
        <v>0</v>
      </c>
      <c r="AA24" s="63">
        <f>SUM('Detail of Cash Used'!AM130:AM131)</f>
        <v>0</v>
      </c>
      <c r="AB24" s="63">
        <f>SUM('Detail of Cash Used'!AN130:AN131)</f>
        <v>0</v>
      </c>
      <c r="AC24" s="63">
        <f>SUM('Detail of Cash Used'!AO130:AO131)</f>
        <v>0</v>
      </c>
      <c r="AD24" s="63">
        <f>SUM('Detail of Cash Used'!AP130:AP131)</f>
        <v>0</v>
      </c>
      <c r="AE24" s="63">
        <f>SUM('Detail of Cash Used'!AQ130:AQ131)</f>
        <v>0</v>
      </c>
      <c r="AG24" s="63">
        <f>SUM(T24:AE24)</f>
        <v>0</v>
      </c>
    </row>
    <row r="25" spans="3:33" ht="14.25">
      <c r="C25" s="62" t="str">
        <f>+'Detail of Cash Used'!B133</f>
        <v>Equipment</v>
      </c>
      <c r="E25" s="72">
        <f>SUM('Detail of Cash Used'!R135:R143)</f>
        <v>0</v>
      </c>
      <c r="F25" s="72">
        <f>SUM('Detail of Cash Used'!S135:S143)</f>
        <v>0</v>
      </c>
      <c r="G25" s="72">
        <f>SUM('Detail of Cash Used'!T135:T143)</f>
        <v>0</v>
      </c>
      <c r="H25" s="72">
        <f>SUM('Detail of Cash Used'!U135:U143)</f>
        <v>0</v>
      </c>
      <c r="I25" s="72">
        <f>SUM('Detail of Cash Used'!V135:V143)</f>
        <v>0</v>
      </c>
      <c r="J25" s="72">
        <f>SUM('Detail of Cash Used'!W135:W143)</f>
        <v>0</v>
      </c>
      <c r="K25" s="72">
        <f>SUM('Detail of Cash Used'!X135:X143)</f>
        <v>0</v>
      </c>
      <c r="L25" s="72">
        <f>SUM('Detail of Cash Used'!Y135:Y143)</f>
        <v>0</v>
      </c>
      <c r="M25" s="72">
        <f>SUM('Detail of Cash Used'!Z135:Z143)</f>
        <v>0</v>
      </c>
      <c r="N25" s="72">
        <f>SUM('Detail of Cash Used'!AA135:AA143)</f>
        <v>0</v>
      </c>
      <c r="O25" s="72">
        <f>SUM('Detail of Cash Used'!AB135:AB143)</f>
        <v>0</v>
      </c>
      <c r="P25" s="72">
        <f>SUM('Detail of Cash Used'!AC135:AC143)</f>
        <v>0</v>
      </c>
      <c r="R25" s="72">
        <f>SUM(E25:P25)</f>
        <v>0</v>
      </c>
      <c r="T25" s="72">
        <f>SUM('Detail of Cash Used'!AF135:AF143)</f>
        <v>0</v>
      </c>
      <c r="U25" s="72">
        <f>SUM('Detail of Cash Used'!AG135:AG143)</f>
        <v>0</v>
      </c>
      <c r="V25" s="72">
        <f>SUM('Detail of Cash Used'!AH135:AH143)</f>
        <v>0</v>
      </c>
      <c r="W25" s="72">
        <f>SUM('Detail of Cash Used'!AI135:AI143)</f>
        <v>0</v>
      </c>
      <c r="X25" s="72">
        <f>SUM('Detail of Cash Used'!AJ135:AJ143)</f>
        <v>0</v>
      </c>
      <c r="Y25" s="72">
        <f>SUM('Detail of Cash Used'!AK135:AK143)</f>
        <v>0</v>
      </c>
      <c r="Z25" s="72">
        <f>SUM('Detail of Cash Used'!AL135:AL143)</f>
        <v>0</v>
      </c>
      <c r="AA25" s="72">
        <f>SUM('Detail of Cash Used'!AM135:AM143)</f>
        <v>0</v>
      </c>
      <c r="AB25" s="72">
        <f>SUM('Detail of Cash Used'!AN135:AN143)</f>
        <v>0</v>
      </c>
      <c r="AC25" s="72">
        <f>SUM('Detail of Cash Used'!AO135:AO143)</f>
        <v>0</v>
      </c>
      <c r="AD25" s="72">
        <f>SUM('Detail of Cash Used'!AP135:AP143)</f>
        <v>0</v>
      </c>
      <c r="AE25" s="72">
        <f>SUM('Detail of Cash Used'!AQ135:AQ143)</f>
        <v>0</v>
      </c>
      <c r="AG25" s="72">
        <f>SUM(T25:AE25)</f>
        <v>0</v>
      </c>
    </row>
    <row r="26" spans="4:33" ht="14.25">
      <c r="D26" s="54" t="s">
        <v>248</v>
      </c>
      <c r="E26" s="63">
        <f>SUM(E22:E25)</f>
        <v>0</v>
      </c>
      <c r="F26" s="63">
        <f aca="true" t="shared" si="4" ref="F26:R26">SUM(F22:F25)</f>
        <v>0</v>
      </c>
      <c r="G26" s="63">
        <f t="shared" si="4"/>
        <v>0</v>
      </c>
      <c r="H26" s="63">
        <f t="shared" si="4"/>
        <v>0</v>
      </c>
      <c r="I26" s="63">
        <f t="shared" si="4"/>
        <v>0</v>
      </c>
      <c r="J26" s="63">
        <f t="shared" si="4"/>
        <v>0</v>
      </c>
      <c r="K26" s="63">
        <f t="shared" si="4"/>
        <v>0</v>
      </c>
      <c r="L26" s="63">
        <f t="shared" si="4"/>
        <v>0</v>
      </c>
      <c r="M26" s="63">
        <f t="shared" si="4"/>
        <v>0</v>
      </c>
      <c r="N26" s="63">
        <f t="shared" si="4"/>
        <v>0</v>
      </c>
      <c r="O26" s="63">
        <f t="shared" si="4"/>
        <v>0</v>
      </c>
      <c r="P26" s="63">
        <f t="shared" si="4"/>
        <v>0</v>
      </c>
      <c r="R26" s="63">
        <f t="shared" si="4"/>
        <v>0</v>
      </c>
      <c r="T26" s="63">
        <f aca="true" t="shared" si="5" ref="T26:AE26">SUM(T22:T25)</f>
        <v>0</v>
      </c>
      <c r="U26" s="63">
        <f t="shared" si="5"/>
        <v>0</v>
      </c>
      <c r="V26" s="63">
        <f t="shared" si="5"/>
        <v>0</v>
      </c>
      <c r="W26" s="63">
        <f t="shared" si="5"/>
        <v>0</v>
      </c>
      <c r="X26" s="63">
        <f t="shared" si="5"/>
        <v>0</v>
      </c>
      <c r="Y26" s="63">
        <f t="shared" si="5"/>
        <v>0</v>
      </c>
      <c r="Z26" s="63">
        <f t="shared" si="5"/>
        <v>0</v>
      </c>
      <c r="AA26" s="63">
        <f t="shared" si="5"/>
        <v>0</v>
      </c>
      <c r="AB26" s="63">
        <f t="shared" si="5"/>
        <v>0</v>
      </c>
      <c r="AC26" s="63">
        <f t="shared" si="5"/>
        <v>0</v>
      </c>
      <c r="AD26" s="63">
        <f t="shared" si="5"/>
        <v>0</v>
      </c>
      <c r="AE26" s="63">
        <f t="shared" si="5"/>
        <v>0</v>
      </c>
      <c r="AG26" s="63">
        <f>SUM(AG22:AG25)</f>
        <v>0</v>
      </c>
    </row>
    <row r="27" spans="2:22" ht="14.25">
      <c r="B27" s="52" t="str">
        <f>+'Detail of Cash Used'!A147</f>
        <v>Sales &amp; Marketing</v>
      </c>
      <c r="C27" s="73"/>
      <c r="T27" s="63"/>
      <c r="U27" s="63"/>
      <c r="V27" s="63"/>
    </row>
    <row r="28" spans="3:33" ht="14.25">
      <c r="C28" s="62" t="str">
        <f>+'Detail of Cash Used'!B148</f>
        <v>Live Events</v>
      </c>
      <c r="E28" s="63">
        <f>SUM('Detail of Cash Used'!R150:R153)</f>
        <v>0</v>
      </c>
      <c r="F28" s="63">
        <f>SUM('Detail of Cash Used'!S150:S153)</f>
        <v>0</v>
      </c>
      <c r="G28" s="63">
        <f>SUM('Detail of Cash Used'!T150:T153)</f>
        <v>0</v>
      </c>
      <c r="H28" s="63">
        <f>SUM('Detail of Cash Used'!U150:U153)</f>
        <v>0</v>
      </c>
      <c r="I28" s="63">
        <f>SUM('Detail of Cash Used'!V150:V153)</f>
        <v>0</v>
      </c>
      <c r="J28" s="63">
        <f>SUM('Detail of Cash Used'!W150:W153)</f>
        <v>0</v>
      </c>
      <c r="K28" s="63">
        <f>SUM('Detail of Cash Used'!X150:X153)</f>
        <v>0</v>
      </c>
      <c r="L28" s="63">
        <f>SUM('Detail of Cash Used'!Y150:Y153)</f>
        <v>0</v>
      </c>
      <c r="M28" s="63">
        <f>SUM('Detail of Cash Used'!Z150:Z153)</f>
        <v>0</v>
      </c>
      <c r="N28" s="63">
        <f>SUM('Detail of Cash Used'!AA150:AA153)</f>
        <v>0</v>
      </c>
      <c r="O28" s="63">
        <f>SUM('Detail of Cash Used'!AB150:AB153)</f>
        <v>0</v>
      </c>
      <c r="P28" s="63">
        <f>SUM('Detail of Cash Used'!AC150:AC153)</f>
        <v>0</v>
      </c>
      <c r="R28" s="63">
        <f aca="true" t="shared" si="6" ref="R28:R34">SUM(E28:P28)</f>
        <v>0</v>
      </c>
      <c r="T28" s="63">
        <f>SUM('Detail of Cash Used'!AF150:AF153)</f>
        <v>0</v>
      </c>
      <c r="U28" s="63">
        <f>SUM('Detail of Cash Used'!AG150:AG153)</f>
        <v>0</v>
      </c>
      <c r="V28" s="63">
        <f>SUM('Detail of Cash Used'!AH150:AH153)</f>
        <v>0</v>
      </c>
      <c r="W28" s="63">
        <f>SUM('Detail of Cash Used'!AI150:AI153)</f>
        <v>0</v>
      </c>
      <c r="X28" s="63">
        <f>SUM('Detail of Cash Used'!AJ150:AJ153)</f>
        <v>0</v>
      </c>
      <c r="Y28" s="63">
        <f>SUM('Detail of Cash Used'!AK150:AK153)</f>
        <v>0</v>
      </c>
      <c r="Z28" s="63">
        <f>SUM('Detail of Cash Used'!AL150:AL153)</f>
        <v>0</v>
      </c>
      <c r="AA28" s="63">
        <f>SUM('Detail of Cash Used'!AM150:AM153)</f>
        <v>0</v>
      </c>
      <c r="AB28" s="63">
        <f>SUM('Detail of Cash Used'!AN150:AN153)</f>
        <v>0</v>
      </c>
      <c r="AC28" s="63">
        <f>SUM('Detail of Cash Used'!AO150:AO153)</f>
        <v>0</v>
      </c>
      <c r="AD28" s="63">
        <f>SUM('Detail of Cash Used'!AP150:AP153)</f>
        <v>0</v>
      </c>
      <c r="AE28" s="63">
        <f>SUM('Detail of Cash Used'!AQ150:AQ153)</f>
        <v>0</v>
      </c>
      <c r="AG28" s="63">
        <f aca="true" t="shared" si="7" ref="AG28:AG34">SUM(T28:AE28)</f>
        <v>0</v>
      </c>
    </row>
    <row r="29" spans="3:33" ht="14.25">
      <c r="C29" s="62" t="str">
        <f>+'Detail of Cash Used'!B154</f>
        <v>Print</v>
      </c>
      <c r="E29" s="63">
        <f>SUM('Detail of Cash Used'!R156:R164)</f>
        <v>0</v>
      </c>
      <c r="F29" s="63">
        <f>SUM('Detail of Cash Used'!S156:S164)</f>
        <v>0</v>
      </c>
      <c r="G29" s="63">
        <f>SUM('Detail of Cash Used'!T156:T164)</f>
        <v>0</v>
      </c>
      <c r="H29" s="63">
        <f>SUM('Detail of Cash Used'!U156:U164)</f>
        <v>0</v>
      </c>
      <c r="I29" s="63">
        <f>SUM('Detail of Cash Used'!V156:V164)</f>
        <v>0</v>
      </c>
      <c r="J29" s="63">
        <f>SUM('Detail of Cash Used'!W156:W164)</f>
        <v>0</v>
      </c>
      <c r="K29" s="63">
        <f>SUM('Detail of Cash Used'!X156:X164)</f>
        <v>0</v>
      </c>
      <c r="L29" s="63">
        <f>SUM('Detail of Cash Used'!Y156:Y164)</f>
        <v>0</v>
      </c>
      <c r="M29" s="63">
        <f>SUM('Detail of Cash Used'!Z156:Z164)</f>
        <v>0</v>
      </c>
      <c r="N29" s="63">
        <f>SUM('Detail of Cash Used'!AA156:AA164)</f>
        <v>0</v>
      </c>
      <c r="O29" s="63">
        <f>SUM('Detail of Cash Used'!AB156:AB164)</f>
        <v>0</v>
      </c>
      <c r="P29" s="63">
        <f>SUM('Detail of Cash Used'!AC156:AC164)</f>
        <v>0</v>
      </c>
      <c r="R29" s="63">
        <f t="shared" si="6"/>
        <v>0</v>
      </c>
      <c r="T29" s="63">
        <f>SUM('Detail of Cash Used'!AF156:AF164)</f>
        <v>0</v>
      </c>
      <c r="U29" s="63">
        <f>SUM('Detail of Cash Used'!AG156:AG164)</f>
        <v>0</v>
      </c>
      <c r="V29" s="63">
        <f>SUM('Detail of Cash Used'!AH156:AH164)</f>
        <v>0</v>
      </c>
      <c r="W29" s="63">
        <f>SUM('Detail of Cash Used'!AI156:AI164)</f>
        <v>0</v>
      </c>
      <c r="X29" s="63">
        <f>SUM('Detail of Cash Used'!AJ156:AJ164)</f>
        <v>0</v>
      </c>
      <c r="Y29" s="63">
        <f>SUM('Detail of Cash Used'!AK156:AK164)</f>
        <v>0</v>
      </c>
      <c r="Z29" s="63">
        <f>SUM('Detail of Cash Used'!AL156:AL164)</f>
        <v>0</v>
      </c>
      <c r="AA29" s="63">
        <f>SUM('Detail of Cash Used'!AM156:AM164)</f>
        <v>0</v>
      </c>
      <c r="AB29" s="63">
        <f>SUM('Detail of Cash Used'!AN156:AN164)</f>
        <v>0</v>
      </c>
      <c r="AC29" s="63">
        <f>SUM('Detail of Cash Used'!AO156:AO164)</f>
        <v>0</v>
      </c>
      <c r="AD29" s="63">
        <f>SUM('Detail of Cash Used'!AP156:AP164)</f>
        <v>0</v>
      </c>
      <c r="AE29" s="63">
        <f>SUM('Detail of Cash Used'!AQ156:AQ164)</f>
        <v>0</v>
      </c>
      <c r="AG29" s="63">
        <f t="shared" si="7"/>
        <v>0</v>
      </c>
    </row>
    <row r="30" spans="3:33" ht="14.25">
      <c r="C30" s="62" t="str">
        <f>+'Detail of Cash Used'!B165</f>
        <v>Telemarketing</v>
      </c>
      <c r="E30" s="63">
        <f>SUM('Detail of Cash Used'!R166:R167)</f>
        <v>0</v>
      </c>
      <c r="F30" s="63">
        <f>SUM('Detail of Cash Used'!S166:S167)</f>
        <v>0</v>
      </c>
      <c r="G30" s="63">
        <f>SUM('Detail of Cash Used'!T166:T167)</f>
        <v>0</v>
      </c>
      <c r="H30" s="63">
        <f>SUM('Detail of Cash Used'!U166:U167)</f>
        <v>0</v>
      </c>
      <c r="I30" s="63">
        <f>SUM('Detail of Cash Used'!V166:V167)</f>
        <v>0</v>
      </c>
      <c r="J30" s="63">
        <f>SUM('Detail of Cash Used'!W166:W167)</f>
        <v>0</v>
      </c>
      <c r="K30" s="63">
        <f>SUM('Detail of Cash Used'!X166:X167)</f>
        <v>0</v>
      </c>
      <c r="L30" s="63">
        <f>SUM('Detail of Cash Used'!Y166:Y167)</f>
        <v>0</v>
      </c>
      <c r="M30" s="63">
        <f>SUM('Detail of Cash Used'!Z166:Z167)</f>
        <v>0</v>
      </c>
      <c r="N30" s="63">
        <f>SUM('Detail of Cash Used'!AA166:AA167)</f>
        <v>0</v>
      </c>
      <c r="O30" s="63">
        <f>SUM('Detail of Cash Used'!AB166:AB167)</f>
        <v>0</v>
      </c>
      <c r="P30" s="63">
        <f>SUM('Detail of Cash Used'!AC166:AC167)</f>
        <v>0</v>
      </c>
      <c r="R30" s="63">
        <f t="shared" si="6"/>
        <v>0</v>
      </c>
      <c r="T30" s="63">
        <f>SUM('Detail of Cash Used'!AF166:AF167)</f>
        <v>0</v>
      </c>
      <c r="U30" s="63">
        <f>SUM('Detail of Cash Used'!AG166:AG167)</f>
        <v>0</v>
      </c>
      <c r="V30" s="63">
        <f>SUM('Detail of Cash Used'!AH166:AH167)</f>
        <v>0</v>
      </c>
      <c r="W30" s="63">
        <f>SUM('Detail of Cash Used'!AI166:AI167)</f>
        <v>0</v>
      </c>
      <c r="X30" s="63">
        <f>SUM('Detail of Cash Used'!AJ166:AJ167)</f>
        <v>0</v>
      </c>
      <c r="Y30" s="63">
        <f>SUM('Detail of Cash Used'!AK166:AK167)</f>
        <v>0</v>
      </c>
      <c r="Z30" s="63">
        <f>SUM('Detail of Cash Used'!AL166:AL167)</f>
        <v>0</v>
      </c>
      <c r="AA30" s="63">
        <f>SUM('Detail of Cash Used'!AM166:AM167)</f>
        <v>0</v>
      </c>
      <c r="AB30" s="63">
        <f>SUM('Detail of Cash Used'!AN166:AN167)</f>
        <v>0</v>
      </c>
      <c r="AC30" s="63">
        <f>SUM('Detail of Cash Used'!AO166:AO167)</f>
        <v>0</v>
      </c>
      <c r="AD30" s="63">
        <f>SUM('Detail of Cash Used'!AP166:AP167)</f>
        <v>0</v>
      </c>
      <c r="AE30" s="63">
        <f>SUM('Detail of Cash Used'!AQ166:AQ167)</f>
        <v>0</v>
      </c>
      <c r="AG30" s="63">
        <f t="shared" si="7"/>
        <v>0</v>
      </c>
    </row>
    <row r="31" spans="3:33" ht="14.25">
      <c r="C31" s="62" t="str">
        <f>+'Detail of Cash Used'!B168</f>
        <v>Radio</v>
      </c>
      <c r="E31" s="63">
        <f>SUM('Detail of Cash Used'!R169:R171)</f>
        <v>0</v>
      </c>
      <c r="F31" s="63">
        <f>SUM('Detail of Cash Used'!S169:S171)</f>
        <v>0</v>
      </c>
      <c r="G31" s="63">
        <f>SUM('Detail of Cash Used'!T169:T171)</f>
        <v>0</v>
      </c>
      <c r="H31" s="63">
        <f>SUM('Detail of Cash Used'!U169:U171)</f>
        <v>0</v>
      </c>
      <c r="I31" s="63">
        <f>SUM('Detail of Cash Used'!V169:V171)</f>
        <v>0</v>
      </c>
      <c r="J31" s="63">
        <f>SUM('Detail of Cash Used'!W169:W171)</f>
        <v>0</v>
      </c>
      <c r="K31" s="63">
        <f>SUM('Detail of Cash Used'!X169:X171)</f>
        <v>0</v>
      </c>
      <c r="L31" s="63">
        <f>SUM('Detail of Cash Used'!Y169:Y171)</f>
        <v>0</v>
      </c>
      <c r="M31" s="63">
        <f>SUM('Detail of Cash Used'!Z169:Z171)</f>
        <v>0</v>
      </c>
      <c r="N31" s="63">
        <f>SUM('Detail of Cash Used'!AA169:AA171)</f>
        <v>0</v>
      </c>
      <c r="O31" s="63">
        <f>SUM('Detail of Cash Used'!AB169:AB171)</f>
        <v>0</v>
      </c>
      <c r="P31" s="63">
        <f>SUM('Detail of Cash Used'!AC169:AC171)</f>
        <v>0</v>
      </c>
      <c r="R31" s="63">
        <f t="shared" si="6"/>
        <v>0</v>
      </c>
      <c r="T31" s="63">
        <f>SUM('Detail of Cash Used'!AF169:AF171)</f>
        <v>0</v>
      </c>
      <c r="U31" s="63">
        <f>SUM('Detail of Cash Used'!AG169:AG171)</f>
        <v>0</v>
      </c>
      <c r="V31" s="63">
        <f>SUM('Detail of Cash Used'!AH169:AH171)</f>
        <v>0</v>
      </c>
      <c r="W31" s="63">
        <f>SUM('Detail of Cash Used'!AI169:AI171)</f>
        <v>0</v>
      </c>
      <c r="X31" s="63">
        <f>SUM('Detail of Cash Used'!AJ169:AJ171)</f>
        <v>0</v>
      </c>
      <c r="Y31" s="63">
        <f>SUM('Detail of Cash Used'!AK169:AK171)</f>
        <v>0</v>
      </c>
      <c r="Z31" s="63">
        <f>SUM('Detail of Cash Used'!AL169:AL171)</f>
        <v>0</v>
      </c>
      <c r="AA31" s="63">
        <f>SUM('Detail of Cash Used'!AM169:AM171)</f>
        <v>0</v>
      </c>
      <c r="AB31" s="63">
        <f>SUM('Detail of Cash Used'!AN169:AN171)</f>
        <v>0</v>
      </c>
      <c r="AC31" s="63">
        <f>SUM('Detail of Cash Used'!AO169:AO171)</f>
        <v>0</v>
      </c>
      <c r="AD31" s="63">
        <f>SUM('Detail of Cash Used'!AP169:AP171)</f>
        <v>0</v>
      </c>
      <c r="AE31" s="63">
        <f>SUM('Detail of Cash Used'!AQ169:AQ171)</f>
        <v>0</v>
      </c>
      <c r="AG31" s="63">
        <f t="shared" si="7"/>
        <v>0</v>
      </c>
    </row>
    <row r="32" spans="3:33" ht="14.25">
      <c r="C32" s="62" t="str">
        <f>+'Detail of Cash Used'!B172</f>
        <v>Online</v>
      </c>
      <c r="E32" s="63">
        <f>SUM('Detail of Cash Used'!R173:R178)</f>
        <v>0</v>
      </c>
      <c r="F32" s="63">
        <f>SUM('Detail of Cash Used'!S173:S178)</f>
        <v>0</v>
      </c>
      <c r="G32" s="63">
        <f>SUM('Detail of Cash Used'!T173:T178)</f>
        <v>0</v>
      </c>
      <c r="H32" s="63">
        <f>SUM('Detail of Cash Used'!U173:U178)</f>
        <v>0</v>
      </c>
      <c r="I32" s="63">
        <f>SUM('Detail of Cash Used'!V173:V178)</f>
        <v>0</v>
      </c>
      <c r="J32" s="63">
        <f>SUM('Detail of Cash Used'!W173:W178)</f>
        <v>0</v>
      </c>
      <c r="K32" s="63">
        <f>SUM('Detail of Cash Used'!X173:X178)</f>
        <v>0</v>
      </c>
      <c r="L32" s="63">
        <f>SUM('Detail of Cash Used'!Y173:Y178)</f>
        <v>0</v>
      </c>
      <c r="M32" s="63">
        <f>SUM('Detail of Cash Used'!Z173:Z178)</f>
        <v>0</v>
      </c>
      <c r="N32" s="63">
        <f>SUM('Detail of Cash Used'!AA173:AA178)</f>
        <v>0</v>
      </c>
      <c r="O32" s="63">
        <f>SUM('Detail of Cash Used'!AB173:AB178)</f>
        <v>0</v>
      </c>
      <c r="P32" s="63">
        <f>SUM('Detail of Cash Used'!AC173:AC178)</f>
        <v>0</v>
      </c>
      <c r="R32" s="63">
        <f t="shared" si="6"/>
        <v>0</v>
      </c>
      <c r="T32" s="63">
        <f>SUM('Detail of Cash Used'!AF173:AF178)</f>
        <v>0</v>
      </c>
      <c r="U32" s="63">
        <f>SUM('Detail of Cash Used'!AG173:AG178)</f>
        <v>0</v>
      </c>
      <c r="V32" s="63">
        <f>SUM('Detail of Cash Used'!AH173:AH178)</f>
        <v>0</v>
      </c>
      <c r="W32" s="63">
        <f>SUM('Detail of Cash Used'!AI173:AI178)</f>
        <v>0</v>
      </c>
      <c r="X32" s="63">
        <f>SUM('Detail of Cash Used'!AJ173:AJ178)</f>
        <v>0</v>
      </c>
      <c r="Y32" s="63">
        <f>SUM('Detail of Cash Used'!AK173:AK178)</f>
        <v>0</v>
      </c>
      <c r="Z32" s="63">
        <f>SUM('Detail of Cash Used'!AL173:AL178)</f>
        <v>0</v>
      </c>
      <c r="AA32" s="63">
        <f>SUM('Detail of Cash Used'!AM173:AM178)</f>
        <v>0</v>
      </c>
      <c r="AB32" s="63">
        <f>SUM('Detail of Cash Used'!AN173:AN178)</f>
        <v>0</v>
      </c>
      <c r="AC32" s="63">
        <f>SUM('Detail of Cash Used'!AO173:AO178)</f>
        <v>0</v>
      </c>
      <c r="AD32" s="63">
        <f>SUM('Detail of Cash Used'!AP173:AP178)</f>
        <v>0</v>
      </c>
      <c r="AE32" s="63">
        <f>SUM('Detail of Cash Used'!AQ173:AQ178)</f>
        <v>0</v>
      </c>
      <c r="AG32" s="63">
        <f t="shared" si="7"/>
        <v>0</v>
      </c>
    </row>
    <row r="33" spans="3:33" ht="14.25">
      <c r="C33" s="62" t="str">
        <f>+'Detail of Cash Used'!B179</f>
        <v>Public Relations</v>
      </c>
      <c r="E33" s="63">
        <f>SUM('Detail of Cash Used'!R180:R181)</f>
        <v>0</v>
      </c>
      <c r="F33" s="63">
        <f>SUM('Detail of Cash Used'!S180:S181)</f>
        <v>0</v>
      </c>
      <c r="G33" s="63">
        <f>SUM('Detail of Cash Used'!T180:T181)</f>
        <v>0</v>
      </c>
      <c r="H33" s="63">
        <f>SUM('Detail of Cash Used'!U180:U181)</f>
        <v>0</v>
      </c>
      <c r="I33" s="63">
        <f>SUM('Detail of Cash Used'!V180:V181)</f>
        <v>0</v>
      </c>
      <c r="J33" s="63">
        <f>SUM('Detail of Cash Used'!W180:W181)</f>
        <v>0</v>
      </c>
      <c r="K33" s="63">
        <f>SUM('Detail of Cash Used'!X180:X181)</f>
        <v>0</v>
      </c>
      <c r="L33" s="63">
        <f>SUM('Detail of Cash Used'!Y180:Y181)</f>
        <v>0</v>
      </c>
      <c r="M33" s="63">
        <f>SUM('Detail of Cash Used'!Z180:Z181)</f>
        <v>0</v>
      </c>
      <c r="N33" s="63">
        <f>SUM('Detail of Cash Used'!AA180:AA181)</f>
        <v>0</v>
      </c>
      <c r="O33" s="63">
        <f>SUM('Detail of Cash Used'!AB180:AB181)</f>
        <v>0</v>
      </c>
      <c r="P33" s="63">
        <f>SUM('Detail of Cash Used'!AC180:AC181)</f>
        <v>0</v>
      </c>
      <c r="R33" s="63">
        <f t="shared" si="6"/>
        <v>0</v>
      </c>
      <c r="T33" s="63">
        <f>SUM('Detail of Cash Used'!AF180:AF181)</f>
        <v>0</v>
      </c>
      <c r="U33" s="63">
        <f>SUM('Detail of Cash Used'!AG180:AG181)</f>
        <v>0</v>
      </c>
      <c r="V33" s="63">
        <f>SUM('Detail of Cash Used'!AH180:AH181)</f>
        <v>0</v>
      </c>
      <c r="W33" s="63">
        <f>SUM('Detail of Cash Used'!AI180:AI181)</f>
        <v>0</v>
      </c>
      <c r="X33" s="63">
        <f>SUM('Detail of Cash Used'!AJ180:AJ181)</f>
        <v>0</v>
      </c>
      <c r="Y33" s="63">
        <f>SUM('Detail of Cash Used'!AK180:AK181)</f>
        <v>0</v>
      </c>
      <c r="Z33" s="63">
        <f>SUM('Detail of Cash Used'!AL180:AL181)</f>
        <v>0</v>
      </c>
      <c r="AA33" s="63">
        <f>SUM('Detail of Cash Used'!AM180:AM181)</f>
        <v>0</v>
      </c>
      <c r="AB33" s="63">
        <f>SUM('Detail of Cash Used'!AN180:AN181)</f>
        <v>0</v>
      </c>
      <c r="AC33" s="63">
        <f>SUM('Detail of Cash Used'!AO180:AO181)</f>
        <v>0</v>
      </c>
      <c r="AD33" s="63">
        <f>SUM('Detail of Cash Used'!AP180:AP181)</f>
        <v>0</v>
      </c>
      <c r="AE33" s="63">
        <f>SUM('Detail of Cash Used'!AQ180:AQ181)</f>
        <v>0</v>
      </c>
      <c r="AG33" s="63">
        <f t="shared" si="7"/>
        <v>0</v>
      </c>
    </row>
    <row r="34" spans="3:33" ht="14.25">
      <c r="C34" s="62" t="str">
        <f>+'Detail of Cash Used'!B182</f>
        <v>Travel and Entertainment</v>
      </c>
      <c r="E34" s="72">
        <f>+'Detail of Cash Used'!R182</f>
        <v>0</v>
      </c>
      <c r="F34" s="72">
        <f>+'Detail of Cash Used'!S182</f>
        <v>0</v>
      </c>
      <c r="G34" s="72">
        <f>+'Detail of Cash Used'!T182</f>
        <v>0</v>
      </c>
      <c r="H34" s="72">
        <f>+'Detail of Cash Used'!U182</f>
        <v>0</v>
      </c>
      <c r="I34" s="72">
        <f>+'Detail of Cash Used'!V182</f>
        <v>0</v>
      </c>
      <c r="J34" s="72">
        <f>+'Detail of Cash Used'!W182</f>
        <v>0</v>
      </c>
      <c r="K34" s="72">
        <f>+'Detail of Cash Used'!X182</f>
        <v>0</v>
      </c>
      <c r="L34" s="72">
        <f>+'Detail of Cash Used'!Y182</f>
        <v>0</v>
      </c>
      <c r="M34" s="72">
        <f>+'Detail of Cash Used'!Z182</f>
        <v>0</v>
      </c>
      <c r="N34" s="72">
        <f>+'Detail of Cash Used'!AA182</f>
        <v>0</v>
      </c>
      <c r="O34" s="72">
        <f>+'Detail of Cash Used'!AB182</f>
        <v>0</v>
      </c>
      <c r="P34" s="72">
        <f>+'Detail of Cash Used'!AC182</f>
        <v>0</v>
      </c>
      <c r="R34" s="72">
        <f t="shared" si="6"/>
        <v>0</v>
      </c>
      <c r="T34" s="72">
        <f>+'Detail of Cash Used'!AF182</f>
        <v>0</v>
      </c>
      <c r="U34" s="72">
        <f>+'Detail of Cash Used'!AG182</f>
        <v>0</v>
      </c>
      <c r="V34" s="72">
        <f>+'Detail of Cash Used'!AH182</f>
        <v>0</v>
      </c>
      <c r="W34" s="72">
        <f>+'Detail of Cash Used'!AI182</f>
        <v>0</v>
      </c>
      <c r="X34" s="72">
        <f>+'Detail of Cash Used'!AJ182</f>
        <v>0</v>
      </c>
      <c r="Y34" s="72">
        <f>+'Detail of Cash Used'!AK182</f>
        <v>0</v>
      </c>
      <c r="Z34" s="72">
        <f>+'Detail of Cash Used'!AL182</f>
        <v>0</v>
      </c>
      <c r="AA34" s="72">
        <f>+'Detail of Cash Used'!AM182</f>
        <v>0</v>
      </c>
      <c r="AB34" s="72">
        <f>+'Detail of Cash Used'!AN182</f>
        <v>0</v>
      </c>
      <c r="AC34" s="72">
        <f>+'Detail of Cash Used'!AO182</f>
        <v>0</v>
      </c>
      <c r="AD34" s="72">
        <f>+'Detail of Cash Used'!AP182</f>
        <v>0</v>
      </c>
      <c r="AE34" s="72">
        <f>+'Detail of Cash Used'!AQ182</f>
        <v>0</v>
      </c>
      <c r="AG34" s="72">
        <f t="shared" si="7"/>
        <v>0</v>
      </c>
    </row>
    <row r="35" spans="3:33" ht="14.25">
      <c r="C35" s="62"/>
      <c r="D35" s="54" t="s">
        <v>248</v>
      </c>
      <c r="E35" s="63">
        <f>SUM(E28:E34)</f>
        <v>0</v>
      </c>
      <c r="F35" s="63">
        <f aca="true" t="shared" si="8" ref="F35:R35">SUM(F28:F34)</f>
        <v>0</v>
      </c>
      <c r="G35" s="63">
        <f t="shared" si="8"/>
        <v>0</v>
      </c>
      <c r="H35" s="63">
        <f t="shared" si="8"/>
        <v>0</v>
      </c>
      <c r="I35" s="63">
        <f t="shared" si="8"/>
        <v>0</v>
      </c>
      <c r="J35" s="63">
        <f t="shared" si="8"/>
        <v>0</v>
      </c>
      <c r="K35" s="63">
        <f t="shared" si="8"/>
        <v>0</v>
      </c>
      <c r="L35" s="63">
        <f t="shared" si="8"/>
        <v>0</v>
      </c>
      <c r="M35" s="63">
        <f t="shared" si="8"/>
        <v>0</v>
      </c>
      <c r="N35" s="63">
        <f t="shared" si="8"/>
        <v>0</v>
      </c>
      <c r="O35" s="63">
        <f t="shared" si="8"/>
        <v>0</v>
      </c>
      <c r="P35" s="63">
        <f t="shared" si="8"/>
        <v>0</v>
      </c>
      <c r="R35" s="63">
        <f t="shared" si="8"/>
        <v>0</v>
      </c>
      <c r="T35" s="63">
        <f aca="true" t="shared" si="9" ref="T35:AE35">SUM(T28:T34)</f>
        <v>0</v>
      </c>
      <c r="U35" s="63">
        <f t="shared" si="9"/>
        <v>0</v>
      </c>
      <c r="V35" s="63">
        <f t="shared" si="9"/>
        <v>0</v>
      </c>
      <c r="W35" s="63">
        <f t="shared" si="9"/>
        <v>0</v>
      </c>
      <c r="X35" s="63">
        <f t="shared" si="9"/>
        <v>0</v>
      </c>
      <c r="Y35" s="63">
        <f t="shared" si="9"/>
        <v>0</v>
      </c>
      <c r="Z35" s="63">
        <f t="shared" si="9"/>
        <v>0</v>
      </c>
      <c r="AA35" s="63">
        <f t="shared" si="9"/>
        <v>0</v>
      </c>
      <c r="AB35" s="63">
        <f t="shared" si="9"/>
        <v>0</v>
      </c>
      <c r="AC35" s="63">
        <f t="shared" si="9"/>
        <v>0</v>
      </c>
      <c r="AD35" s="63">
        <f t="shared" si="9"/>
        <v>0</v>
      </c>
      <c r="AE35" s="63">
        <f t="shared" si="9"/>
        <v>0</v>
      </c>
      <c r="AG35" s="63">
        <f>SUM(AG28:AG34)</f>
        <v>0</v>
      </c>
    </row>
    <row r="36" spans="2:22" ht="14.25">
      <c r="B36" s="52" t="str">
        <f>+'Detail of Cash Used'!A192</f>
        <v>Professional Fees</v>
      </c>
      <c r="C36" s="62"/>
      <c r="T36" s="63"/>
      <c r="U36" s="63"/>
      <c r="V36" s="63"/>
    </row>
    <row r="37" spans="3:33" ht="14.25">
      <c r="C37" s="62" t="str">
        <f>+'Detail of Cash Used'!B193</f>
        <v>Legal and Accounting</v>
      </c>
      <c r="E37" s="63">
        <f>SUM('Detail of Cash Used'!R194:R197)</f>
        <v>0</v>
      </c>
      <c r="F37" s="63">
        <f>SUM('Detail of Cash Used'!S194:S197)</f>
        <v>0</v>
      </c>
      <c r="G37" s="63">
        <f>SUM('Detail of Cash Used'!T194:T197)</f>
        <v>0</v>
      </c>
      <c r="H37" s="63">
        <f>SUM('Detail of Cash Used'!U194:U197)</f>
        <v>0</v>
      </c>
      <c r="I37" s="63">
        <f>SUM('Detail of Cash Used'!V194:V197)</f>
        <v>0</v>
      </c>
      <c r="J37" s="63">
        <f>SUM('Detail of Cash Used'!W194:W197)</f>
        <v>0</v>
      </c>
      <c r="K37" s="63">
        <f>SUM('Detail of Cash Used'!X194:X197)</f>
        <v>0</v>
      </c>
      <c r="L37" s="63">
        <f>SUM('Detail of Cash Used'!Y194:Y197)</f>
        <v>0</v>
      </c>
      <c r="M37" s="63">
        <f>SUM('Detail of Cash Used'!Z194:Z197)</f>
        <v>0</v>
      </c>
      <c r="N37" s="63">
        <f>SUM('Detail of Cash Used'!AA194:AA197)</f>
        <v>0</v>
      </c>
      <c r="O37" s="63">
        <f>SUM('Detail of Cash Used'!AB194:AB197)</f>
        <v>0</v>
      </c>
      <c r="P37" s="63">
        <f>SUM('Detail of Cash Used'!AC194:AC197)</f>
        <v>0</v>
      </c>
      <c r="R37" s="63">
        <f>SUM(E37:P37)</f>
        <v>0</v>
      </c>
      <c r="T37" s="63">
        <f>SUM('Detail of Cash Used'!AF194:AF197)</f>
        <v>0</v>
      </c>
      <c r="U37" s="63">
        <f>SUM('Detail of Cash Used'!AG194:AG197)</f>
        <v>0</v>
      </c>
      <c r="V37" s="63">
        <f>SUM('Detail of Cash Used'!AH194:AH197)</f>
        <v>0</v>
      </c>
      <c r="W37" s="63">
        <f>SUM('Detail of Cash Used'!AI194:AI197)</f>
        <v>0</v>
      </c>
      <c r="X37" s="63">
        <f>SUM('Detail of Cash Used'!AJ194:AJ197)</f>
        <v>0</v>
      </c>
      <c r="Y37" s="63">
        <f>SUM('Detail of Cash Used'!AK194:AK197)</f>
        <v>0</v>
      </c>
      <c r="Z37" s="63">
        <f>SUM('Detail of Cash Used'!AL194:AL197)</f>
        <v>0</v>
      </c>
      <c r="AA37" s="63">
        <f>SUM('Detail of Cash Used'!AM194:AM197)</f>
        <v>0</v>
      </c>
      <c r="AB37" s="63">
        <f>SUM('Detail of Cash Used'!AN194:AN197)</f>
        <v>0</v>
      </c>
      <c r="AC37" s="63">
        <f>SUM('Detail of Cash Used'!AO194:AO197)</f>
        <v>0</v>
      </c>
      <c r="AD37" s="63">
        <f>SUM('Detail of Cash Used'!AP194:AP197)</f>
        <v>0</v>
      </c>
      <c r="AE37" s="63">
        <f>SUM('Detail of Cash Used'!AQ194:AQ197)</f>
        <v>0</v>
      </c>
      <c r="AG37" s="63">
        <f>SUM(T37:AE37)</f>
        <v>0</v>
      </c>
    </row>
    <row r="38" spans="3:33" ht="14.25">
      <c r="C38" s="62" t="str">
        <f>+'Detail of Cash Used'!B198</f>
        <v>Other Professional Consulting</v>
      </c>
      <c r="E38" s="72">
        <f>+'Detail of Cash Used'!R198</f>
        <v>0</v>
      </c>
      <c r="F38" s="72">
        <f>+'Detail of Cash Used'!S198</f>
        <v>0</v>
      </c>
      <c r="G38" s="72">
        <f>+'Detail of Cash Used'!T198</f>
        <v>0</v>
      </c>
      <c r="H38" s="72">
        <f>+'Detail of Cash Used'!U198</f>
        <v>0</v>
      </c>
      <c r="I38" s="72">
        <f>+'Detail of Cash Used'!V198</f>
        <v>0</v>
      </c>
      <c r="J38" s="72">
        <f>+'Detail of Cash Used'!W198</f>
        <v>0</v>
      </c>
      <c r="K38" s="72">
        <f>+'Detail of Cash Used'!X198</f>
        <v>0</v>
      </c>
      <c r="L38" s="72">
        <f>+'Detail of Cash Used'!Y198</f>
        <v>0</v>
      </c>
      <c r="M38" s="72">
        <f>+'Detail of Cash Used'!Z198</f>
        <v>0</v>
      </c>
      <c r="N38" s="72">
        <f>+'Detail of Cash Used'!AA198</f>
        <v>0</v>
      </c>
      <c r="O38" s="72">
        <f>+'Detail of Cash Used'!AB198</f>
        <v>0</v>
      </c>
      <c r="P38" s="72">
        <f>+'Detail of Cash Used'!AC198</f>
        <v>0</v>
      </c>
      <c r="R38" s="72">
        <f>SUM(E38:P38)</f>
        <v>0</v>
      </c>
      <c r="T38" s="72">
        <f>+'Detail of Cash Used'!AF198</f>
        <v>0</v>
      </c>
      <c r="U38" s="72">
        <f>+'Detail of Cash Used'!AG198</f>
        <v>0</v>
      </c>
      <c r="V38" s="72">
        <f>+'Detail of Cash Used'!AH198</f>
        <v>0</v>
      </c>
      <c r="W38" s="72">
        <f>+'Detail of Cash Used'!AI198</f>
        <v>0</v>
      </c>
      <c r="X38" s="72">
        <f>+'Detail of Cash Used'!AJ198</f>
        <v>0</v>
      </c>
      <c r="Y38" s="72">
        <f>+'Detail of Cash Used'!AK198</f>
        <v>0</v>
      </c>
      <c r="Z38" s="72">
        <f>+'Detail of Cash Used'!AL198</f>
        <v>0</v>
      </c>
      <c r="AA38" s="72">
        <f>+'Detail of Cash Used'!AM198</f>
        <v>0</v>
      </c>
      <c r="AB38" s="72">
        <f>+'Detail of Cash Used'!AN198</f>
        <v>0</v>
      </c>
      <c r="AC38" s="72">
        <f>+'Detail of Cash Used'!AO198</f>
        <v>0</v>
      </c>
      <c r="AD38" s="72">
        <f>+'Detail of Cash Used'!AP198</f>
        <v>0</v>
      </c>
      <c r="AE38" s="72">
        <f>+'Detail of Cash Used'!AQ198</f>
        <v>0</v>
      </c>
      <c r="AG38" s="72">
        <f>SUM(T38:AE38)</f>
        <v>0</v>
      </c>
    </row>
    <row r="39" spans="3:33" ht="14.25">
      <c r="C39" s="62"/>
      <c r="D39" s="54" t="s">
        <v>248</v>
      </c>
      <c r="E39" s="63">
        <f>SUM(E37:E38)</f>
        <v>0</v>
      </c>
      <c r="F39" s="63">
        <f aca="true" t="shared" si="10" ref="F39:R39">SUM(F37:F38)</f>
        <v>0</v>
      </c>
      <c r="G39" s="63">
        <f t="shared" si="10"/>
        <v>0</v>
      </c>
      <c r="H39" s="63">
        <f t="shared" si="10"/>
        <v>0</v>
      </c>
      <c r="I39" s="63">
        <f t="shared" si="10"/>
        <v>0</v>
      </c>
      <c r="J39" s="63">
        <f t="shared" si="10"/>
        <v>0</v>
      </c>
      <c r="K39" s="63">
        <f t="shared" si="10"/>
        <v>0</v>
      </c>
      <c r="L39" s="63">
        <f t="shared" si="10"/>
        <v>0</v>
      </c>
      <c r="M39" s="63">
        <f t="shared" si="10"/>
        <v>0</v>
      </c>
      <c r="N39" s="63">
        <f t="shared" si="10"/>
        <v>0</v>
      </c>
      <c r="O39" s="63">
        <f t="shared" si="10"/>
        <v>0</v>
      </c>
      <c r="P39" s="63">
        <f t="shared" si="10"/>
        <v>0</v>
      </c>
      <c r="R39" s="63">
        <f t="shared" si="10"/>
        <v>0</v>
      </c>
      <c r="T39" s="63">
        <f aca="true" t="shared" si="11" ref="T39:AE39">SUM(T37:T38)</f>
        <v>0</v>
      </c>
      <c r="U39" s="63">
        <f t="shared" si="11"/>
        <v>0</v>
      </c>
      <c r="V39" s="63">
        <f t="shared" si="11"/>
        <v>0</v>
      </c>
      <c r="W39" s="63">
        <f t="shared" si="11"/>
        <v>0</v>
      </c>
      <c r="X39" s="63">
        <f t="shared" si="11"/>
        <v>0</v>
      </c>
      <c r="Y39" s="63">
        <f t="shared" si="11"/>
        <v>0</v>
      </c>
      <c r="Z39" s="63">
        <f t="shared" si="11"/>
        <v>0</v>
      </c>
      <c r="AA39" s="63">
        <f t="shared" si="11"/>
        <v>0</v>
      </c>
      <c r="AB39" s="63">
        <f t="shared" si="11"/>
        <v>0</v>
      </c>
      <c r="AC39" s="63">
        <f t="shared" si="11"/>
        <v>0</v>
      </c>
      <c r="AD39" s="63">
        <f t="shared" si="11"/>
        <v>0</v>
      </c>
      <c r="AE39" s="63">
        <f t="shared" si="11"/>
        <v>0</v>
      </c>
      <c r="AG39" s="63">
        <f>SUM(AG37:AG38)</f>
        <v>0</v>
      </c>
    </row>
    <row r="40" spans="2:22" ht="14.25">
      <c r="B40" s="52" t="str">
        <f>+'Detail of Cash Used'!A201</f>
        <v>Technology Costs</v>
      </c>
      <c r="C40" s="62"/>
      <c r="T40" s="63"/>
      <c r="U40" s="63"/>
      <c r="V40" s="63"/>
    </row>
    <row r="41" spans="3:33" ht="14.25">
      <c r="C41" s="62" t="str">
        <f>+'Detail of Cash Used'!B202</f>
        <v>Consulting</v>
      </c>
      <c r="E41" s="63">
        <f>SUM('Detail of Cash Used'!R203:R204)</f>
        <v>0</v>
      </c>
      <c r="F41" s="63">
        <f>SUM('Detail of Cash Used'!S203:S204)</f>
        <v>0</v>
      </c>
      <c r="G41" s="63">
        <f>SUM('Detail of Cash Used'!T203:T204)</f>
        <v>0</v>
      </c>
      <c r="H41" s="63">
        <f>SUM('Detail of Cash Used'!U203:U204)</f>
        <v>0</v>
      </c>
      <c r="I41" s="63">
        <f>SUM('Detail of Cash Used'!V203:V204)</f>
        <v>0</v>
      </c>
      <c r="J41" s="63">
        <f>SUM('Detail of Cash Used'!W203:W204)</f>
        <v>0</v>
      </c>
      <c r="K41" s="63">
        <f>SUM('Detail of Cash Used'!X203:X204)</f>
        <v>0</v>
      </c>
      <c r="L41" s="63">
        <f>SUM('Detail of Cash Used'!Y203:Y204)</f>
        <v>0</v>
      </c>
      <c r="M41" s="63">
        <f>SUM('Detail of Cash Used'!Z203:Z204)</f>
        <v>0</v>
      </c>
      <c r="N41" s="63">
        <f>SUM('Detail of Cash Used'!AA203:AA204)</f>
        <v>0</v>
      </c>
      <c r="O41" s="63">
        <f>SUM('Detail of Cash Used'!AB203:AB204)</f>
        <v>0</v>
      </c>
      <c r="P41" s="63">
        <f>SUM('Detail of Cash Used'!AC203:AC204)</f>
        <v>0</v>
      </c>
      <c r="R41" s="63">
        <f>SUM(E41:P41)</f>
        <v>0</v>
      </c>
      <c r="T41" s="63">
        <f>SUM('Detail of Cash Used'!AF203:AF204)</f>
        <v>0</v>
      </c>
      <c r="U41" s="63">
        <f>SUM('Detail of Cash Used'!AG203:AG204)</f>
        <v>0</v>
      </c>
      <c r="V41" s="63">
        <f>SUM('Detail of Cash Used'!AH203:AH204)</f>
        <v>0</v>
      </c>
      <c r="W41" s="63">
        <f>SUM('Detail of Cash Used'!AI203:AI204)</f>
        <v>0</v>
      </c>
      <c r="X41" s="63">
        <f>SUM('Detail of Cash Used'!AJ203:AJ204)</f>
        <v>0</v>
      </c>
      <c r="Y41" s="63">
        <f>SUM('Detail of Cash Used'!AK203:AK204)</f>
        <v>0</v>
      </c>
      <c r="Z41" s="63">
        <f>SUM('Detail of Cash Used'!AL203:AL204)</f>
        <v>0</v>
      </c>
      <c r="AA41" s="63">
        <f>SUM('Detail of Cash Used'!AM203:AM204)</f>
        <v>0</v>
      </c>
      <c r="AB41" s="63">
        <f>SUM('Detail of Cash Used'!AN203:AN204)</f>
        <v>0</v>
      </c>
      <c r="AC41" s="63">
        <f>SUM('Detail of Cash Used'!AO203:AO204)</f>
        <v>0</v>
      </c>
      <c r="AD41" s="63">
        <f>SUM('Detail of Cash Used'!AP203:AP204)</f>
        <v>0</v>
      </c>
      <c r="AE41" s="63">
        <f>SUM('Detail of Cash Used'!AQ203:AQ204)</f>
        <v>0</v>
      </c>
      <c r="AG41" s="63">
        <f>SUM(T41:AE41)</f>
        <v>0</v>
      </c>
    </row>
    <row r="42" spans="3:33" ht="14.25">
      <c r="C42" s="62" t="str">
        <f>+'Detail of Cash Used'!B205</f>
        <v>Hardware</v>
      </c>
      <c r="E42" s="63">
        <f>SUM('Detail of Cash Used'!R206:R211)</f>
        <v>0</v>
      </c>
      <c r="F42" s="63">
        <f>SUM('Detail of Cash Used'!S206:S211)</f>
        <v>0</v>
      </c>
      <c r="G42" s="63">
        <f>SUM('Detail of Cash Used'!T206:T211)</f>
        <v>0</v>
      </c>
      <c r="H42" s="63">
        <f>SUM('Detail of Cash Used'!U206:U211)</f>
        <v>0</v>
      </c>
      <c r="I42" s="63">
        <f>SUM('Detail of Cash Used'!V206:V211)</f>
        <v>0</v>
      </c>
      <c r="J42" s="63">
        <f>SUM('Detail of Cash Used'!W206:W211)</f>
        <v>0</v>
      </c>
      <c r="K42" s="63">
        <f>SUM('Detail of Cash Used'!X206:X211)</f>
        <v>0</v>
      </c>
      <c r="L42" s="63">
        <f>SUM('Detail of Cash Used'!Y206:Y211)</f>
        <v>0</v>
      </c>
      <c r="M42" s="63">
        <f>SUM('Detail of Cash Used'!Z206:Z211)</f>
        <v>0</v>
      </c>
      <c r="N42" s="63">
        <f>SUM('Detail of Cash Used'!AA206:AA211)</f>
        <v>0</v>
      </c>
      <c r="O42" s="63">
        <f>SUM('Detail of Cash Used'!AB206:AB211)</f>
        <v>0</v>
      </c>
      <c r="P42" s="63">
        <f>SUM('Detail of Cash Used'!AC206:AC211)</f>
        <v>0</v>
      </c>
      <c r="R42" s="63">
        <f>SUM(E42:P42)</f>
        <v>0</v>
      </c>
      <c r="T42" s="63">
        <f>SUM('Detail of Cash Used'!AF206:AF211)</f>
        <v>0</v>
      </c>
      <c r="U42" s="63">
        <f>SUM('Detail of Cash Used'!AG206:AG211)</f>
        <v>0</v>
      </c>
      <c r="V42" s="63">
        <f>SUM('Detail of Cash Used'!AH206:AH211)</f>
        <v>0</v>
      </c>
      <c r="W42" s="63">
        <f>SUM('Detail of Cash Used'!AI206:AI211)</f>
        <v>0</v>
      </c>
      <c r="X42" s="63">
        <f>SUM('Detail of Cash Used'!AJ206:AJ211)</f>
        <v>0</v>
      </c>
      <c r="Y42" s="63">
        <f>SUM('Detail of Cash Used'!AK206:AK211)</f>
        <v>0</v>
      </c>
      <c r="Z42" s="63">
        <f>SUM('Detail of Cash Used'!AL206:AL211)</f>
        <v>0</v>
      </c>
      <c r="AA42" s="63">
        <f>SUM('Detail of Cash Used'!AM206:AM211)</f>
        <v>0</v>
      </c>
      <c r="AB42" s="63">
        <f>SUM('Detail of Cash Used'!AN206:AN211)</f>
        <v>0</v>
      </c>
      <c r="AC42" s="63">
        <f>SUM('Detail of Cash Used'!AO206:AO211)</f>
        <v>0</v>
      </c>
      <c r="AD42" s="63">
        <f>SUM('Detail of Cash Used'!AP206:AP211)</f>
        <v>0</v>
      </c>
      <c r="AE42" s="63">
        <f>SUM('Detail of Cash Used'!AQ206:AQ211)</f>
        <v>0</v>
      </c>
      <c r="AG42" s="63">
        <f>SUM(T42:AE42)</f>
        <v>0</v>
      </c>
    </row>
    <row r="43" spans="3:33" ht="14.25">
      <c r="C43" s="62" t="str">
        <f>+'Detail of Cash Used'!B212</f>
        <v>Software</v>
      </c>
      <c r="E43" s="63">
        <f>SUM('Detail of Cash Used'!R213:R220)</f>
        <v>0</v>
      </c>
      <c r="F43" s="63">
        <f>SUM('Detail of Cash Used'!S213:S220)</f>
        <v>0</v>
      </c>
      <c r="G43" s="63">
        <f>SUM('Detail of Cash Used'!T213:T220)</f>
        <v>0</v>
      </c>
      <c r="H43" s="63">
        <f>SUM('Detail of Cash Used'!U213:U220)</f>
        <v>0</v>
      </c>
      <c r="I43" s="63">
        <f>SUM('Detail of Cash Used'!V213:V220)</f>
        <v>0</v>
      </c>
      <c r="J43" s="63">
        <f>SUM('Detail of Cash Used'!W213:W220)</f>
        <v>0</v>
      </c>
      <c r="K43" s="63">
        <f>SUM('Detail of Cash Used'!X213:X220)</f>
        <v>0</v>
      </c>
      <c r="L43" s="63">
        <f>SUM('Detail of Cash Used'!Y213:Y220)</f>
        <v>0</v>
      </c>
      <c r="M43" s="63">
        <f>SUM('Detail of Cash Used'!Z213:Z220)</f>
        <v>0</v>
      </c>
      <c r="N43" s="63">
        <f>SUM('Detail of Cash Used'!AA213:AA220)</f>
        <v>0</v>
      </c>
      <c r="O43" s="63">
        <f>SUM('Detail of Cash Used'!AB213:AB220)</f>
        <v>0</v>
      </c>
      <c r="P43" s="63">
        <f>SUM('Detail of Cash Used'!AC213:AC220)</f>
        <v>0</v>
      </c>
      <c r="R43" s="63">
        <f>SUM(E43:P43)</f>
        <v>0</v>
      </c>
      <c r="T43" s="63">
        <f>SUM('Detail of Cash Used'!AF213:AF220)</f>
        <v>0</v>
      </c>
      <c r="U43" s="63">
        <f>SUM('Detail of Cash Used'!AG213:AG220)</f>
        <v>0</v>
      </c>
      <c r="V43" s="63">
        <f>SUM('Detail of Cash Used'!AH213:AH220)</f>
        <v>0</v>
      </c>
      <c r="W43" s="63">
        <f>SUM('Detail of Cash Used'!AI213:AI220)</f>
        <v>0</v>
      </c>
      <c r="X43" s="63">
        <f>SUM('Detail of Cash Used'!AJ213:AJ220)</f>
        <v>0</v>
      </c>
      <c r="Y43" s="63">
        <f>SUM('Detail of Cash Used'!AK213:AK220)</f>
        <v>0</v>
      </c>
      <c r="Z43" s="63">
        <f>SUM('Detail of Cash Used'!AL213:AL220)</f>
        <v>0</v>
      </c>
      <c r="AA43" s="63">
        <f>SUM('Detail of Cash Used'!AM213:AM220)</f>
        <v>0</v>
      </c>
      <c r="AB43" s="63">
        <f>SUM('Detail of Cash Used'!AN213:AN220)</f>
        <v>0</v>
      </c>
      <c r="AC43" s="63">
        <f>SUM('Detail of Cash Used'!AO213:AO220)</f>
        <v>0</v>
      </c>
      <c r="AD43" s="63">
        <f>SUM('Detail of Cash Used'!AP213:AP220)</f>
        <v>0</v>
      </c>
      <c r="AE43" s="63">
        <f>SUM('Detail of Cash Used'!AQ213:AQ220)</f>
        <v>0</v>
      </c>
      <c r="AG43" s="63">
        <f>SUM(T43:AE43)</f>
        <v>0</v>
      </c>
    </row>
    <row r="44" spans="3:33" ht="14.25">
      <c r="C44" s="62" t="str">
        <f>+'Detail of Cash Used'!B221</f>
        <v>Communications</v>
      </c>
      <c r="E44" s="63">
        <f>SUM('Detail of Cash Used'!R222:R224)</f>
        <v>0</v>
      </c>
      <c r="F44" s="63">
        <f>SUM('Detail of Cash Used'!S222:S224)</f>
        <v>0</v>
      </c>
      <c r="G44" s="63">
        <f>SUM('Detail of Cash Used'!T222:T224)</f>
        <v>0</v>
      </c>
      <c r="H44" s="63">
        <f>SUM('Detail of Cash Used'!U222:U224)</f>
        <v>0</v>
      </c>
      <c r="I44" s="63">
        <f>SUM('Detail of Cash Used'!V222:V224)</f>
        <v>0</v>
      </c>
      <c r="J44" s="63">
        <f>SUM('Detail of Cash Used'!W222:W224)</f>
        <v>0</v>
      </c>
      <c r="K44" s="63">
        <f>SUM('Detail of Cash Used'!X222:X224)</f>
        <v>0</v>
      </c>
      <c r="L44" s="63">
        <f>SUM('Detail of Cash Used'!Y222:Y224)</f>
        <v>0</v>
      </c>
      <c r="M44" s="63">
        <f>SUM('Detail of Cash Used'!Z222:Z224)</f>
        <v>0</v>
      </c>
      <c r="N44" s="63">
        <f>SUM('Detail of Cash Used'!AA222:AA224)</f>
        <v>0</v>
      </c>
      <c r="O44" s="63">
        <f>SUM('Detail of Cash Used'!AB222:AB224)</f>
        <v>0</v>
      </c>
      <c r="P44" s="63">
        <f>SUM('Detail of Cash Used'!AC222:AC224)</f>
        <v>0</v>
      </c>
      <c r="R44" s="63">
        <f>SUM(E44:P44)</f>
        <v>0</v>
      </c>
      <c r="T44" s="63">
        <f>SUM('Detail of Cash Used'!AF222:AF224)</f>
        <v>0</v>
      </c>
      <c r="U44" s="63">
        <f>SUM('Detail of Cash Used'!AG222:AG224)</f>
        <v>0</v>
      </c>
      <c r="V44" s="63">
        <f>SUM('Detail of Cash Used'!AH222:AH224)</f>
        <v>0</v>
      </c>
      <c r="W44" s="63">
        <f>SUM('Detail of Cash Used'!AI222:AI224)</f>
        <v>0</v>
      </c>
      <c r="X44" s="63">
        <f>SUM('Detail of Cash Used'!AJ222:AJ224)</f>
        <v>0</v>
      </c>
      <c r="Y44" s="63">
        <f>SUM('Detail of Cash Used'!AK222:AK224)</f>
        <v>0</v>
      </c>
      <c r="Z44" s="63">
        <f>SUM('Detail of Cash Used'!AL222:AL224)</f>
        <v>0</v>
      </c>
      <c r="AA44" s="63">
        <f>SUM('Detail of Cash Used'!AM222:AM224)</f>
        <v>0</v>
      </c>
      <c r="AB44" s="63">
        <f>SUM('Detail of Cash Used'!AN222:AN224)</f>
        <v>0</v>
      </c>
      <c r="AC44" s="63">
        <f>SUM('Detail of Cash Used'!AO222:AO224)</f>
        <v>0</v>
      </c>
      <c r="AD44" s="63">
        <f>SUM('Detail of Cash Used'!AP222:AP224)</f>
        <v>0</v>
      </c>
      <c r="AE44" s="63">
        <f>SUM('Detail of Cash Used'!AQ222:AQ224)</f>
        <v>0</v>
      </c>
      <c r="AG44" s="63">
        <f>SUM(T44:AE44)</f>
        <v>0</v>
      </c>
    </row>
    <row r="45" spans="3:33" ht="14.25">
      <c r="C45" s="62" t="str">
        <f>+'Detail of Cash Used'!B225</f>
        <v>Hosting Fees</v>
      </c>
      <c r="E45" s="72">
        <f>+'Detail of Cash Used'!R225</f>
        <v>0</v>
      </c>
      <c r="F45" s="72">
        <f>+'Detail of Cash Used'!S225</f>
        <v>0</v>
      </c>
      <c r="G45" s="72">
        <f>+'Detail of Cash Used'!T225</f>
        <v>0</v>
      </c>
      <c r="H45" s="72">
        <f>+'Detail of Cash Used'!U225</f>
        <v>0</v>
      </c>
      <c r="I45" s="72">
        <f>+'Detail of Cash Used'!V225</f>
        <v>0</v>
      </c>
      <c r="J45" s="72">
        <f>+'Detail of Cash Used'!W225</f>
        <v>0</v>
      </c>
      <c r="K45" s="72">
        <f>+'Detail of Cash Used'!X225</f>
        <v>0</v>
      </c>
      <c r="L45" s="72">
        <f>+'Detail of Cash Used'!Y225</f>
        <v>0</v>
      </c>
      <c r="M45" s="72">
        <f>+'Detail of Cash Used'!Z225</f>
        <v>0</v>
      </c>
      <c r="N45" s="72">
        <f>+'Detail of Cash Used'!AA225</f>
        <v>0</v>
      </c>
      <c r="O45" s="72">
        <f>+'Detail of Cash Used'!AB225</f>
        <v>0</v>
      </c>
      <c r="P45" s="72">
        <f>+'Detail of Cash Used'!AC225</f>
        <v>0</v>
      </c>
      <c r="R45" s="72">
        <f>SUM(E45:P45)</f>
        <v>0</v>
      </c>
      <c r="T45" s="72">
        <f>+'Detail of Cash Used'!AF225</f>
        <v>0</v>
      </c>
      <c r="U45" s="72">
        <f>+'Detail of Cash Used'!AG225</f>
        <v>0</v>
      </c>
      <c r="V45" s="72">
        <f>+'Detail of Cash Used'!AH225</f>
        <v>0</v>
      </c>
      <c r="W45" s="72">
        <f>+'Detail of Cash Used'!AI225</f>
        <v>0</v>
      </c>
      <c r="X45" s="72">
        <f>+'Detail of Cash Used'!AJ225</f>
        <v>0</v>
      </c>
      <c r="Y45" s="72">
        <f>+'Detail of Cash Used'!AK225</f>
        <v>0</v>
      </c>
      <c r="Z45" s="72">
        <f>+'Detail of Cash Used'!AL225</f>
        <v>0</v>
      </c>
      <c r="AA45" s="72">
        <f>+'Detail of Cash Used'!AM225</f>
        <v>0</v>
      </c>
      <c r="AB45" s="72">
        <f>+'Detail of Cash Used'!AN225</f>
        <v>0</v>
      </c>
      <c r="AC45" s="72">
        <f>+'Detail of Cash Used'!AO225</f>
        <v>0</v>
      </c>
      <c r="AD45" s="72">
        <f>+'Detail of Cash Used'!AP225</f>
        <v>0</v>
      </c>
      <c r="AE45" s="72">
        <f>+'Detail of Cash Used'!AQ225</f>
        <v>0</v>
      </c>
      <c r="AG45" s="72">
        <f>SUM(T45:AE45)</f>
        <v>0</v>
      </c>
    </row>
    <row r="46" spans="3:33" ht="14.25">
      <c r="C46" s="62"/>
      <c r="D46" s="54" t="s">
        <v>248</v>
      </c>
      <c r="E46" s="63">
        <f aca="true" t="shared" si="12" ref="E46:P46">SUM(E41:E45)</f>
        <v>0</v>
      </c>
      <c r="F46" s="63">
        <f t="shared" si="12"/>
        <v>0</v>
      </c>
      <c r="G46" s="63">
        <f t="shared" si="12"/>
        <v>0</v>
      </c>
      <c r="H46" s="63">
        <f t="shared" si="12"/>
        <v>0</v>
      </c>
      <c r="I46" s="63">
        <f t="shared" si="12"/>
        <v>0</v>
      </c>
      <c r="J46" s="63">
        <f t="shared" si="12"/>
        <v>0</v>
      </c>
      <c r="K46" s="63">
        <f t="shared" si="12"/>
        <v>0</v>
      </c>
      <c r="L46" s="63">
        <f t="shared" si="12"/>
        <v>0</v>
      </c>
      <c r="M46" s="63">
        <f t="shared" si="12"/>
        <v>0</v>
      </c>
      <c r="N46" s="63">
        <f t="shared" si="12"/>
        <v>0</v>
      </c>
      <c r="O46" s="63">
        <f t="shared" si="12"/>
        <v>0</v>
      </c>
      <c r="P46" s="63">
        <f t="shared" si="12"/>
        <v>0</v>
      </c>
      <c r="R46" s="63">
        <f>SUM(R41:R45)</f>
        <v>0</v>
      </c>
      <c r="T46" s="63">
        <f aca="true" t="shared" si="13" ref="T46:AE46">SUM(T41:T45)</f>
        <v>0</v>
      </c>
      <c r="U46" s="63">
        <f t="shared" si="13"/>
        <v>0</v>
      </c>
      <c r="V46" s="63">
        <f t="shared" si="13"/>
        <v>0</v>
      </c>
      <c r="W46" s="63">
        <f t="shared" si="13"/>
        <v>0</v>
      </c>
      <c r="X46" s="63">
        <f t="shared" si="13"/>
        <v>0</v>
      </c>
      <c r="Y46" s="63">
        <f t="shared" si="13"/>
        <v>0</v>
      </c>
      <c r="Z46" s="63">
        <f t="shared" si="13"/>
        <v>0</v>
      </c>
      <c r="AA46" s="63">
        <f t="shared" si="13"/>
        <v>0</v>
      </c>
      <c r="AB46" s="63">
        <f t="shared" si="13"/>
        <v>0</v>
      </c>
      <c r="AC46" s="63">
        <f t="shared" si="13"/>
        <v>0</v>
      </c>
      <c r="AD46" s="63">
        <f t="shared" si="13"/>
        <v>0</v>
      </c>
      <c r="AE46" s="63">
        <f t="shared" si="13"/>
        <v>0</v>
      </c>
      <c r="AG46" s="63">
        <f>SUM(AG41:AG45)</f>
        <v>0</v>
      </c>
    </row>
    <row r="47" spans="2:22" ht="14.25">
      <c r="B47" s="52" t="str">
        <f>+'Detail of Cash Used'!A228</f>
        <v>Administrative Costs</v>
      </c>
      <c r="C47" s="62"/>
      <c r="T47" s="63"/>
      <c r="U47" s="63"/>
      <c r="V47" s="63"/>
    </row>
    <row r="48" spans="3:33" ht="14.25">
      <c r="C48" s="62" t="str">
        <f>+'Detail of Cash Used'!B229</f>
        <v>Insurance</v>
      </c>
      <c r="E48" s="63">
        <f>SUM('Detail of Cash Used'!R230:R234)</f>
        <v>0</v>
      </c>
      <c r="F48" s="63">
        <f>SUM('Detail of Cash Used'!S230:S234)</f>
        <v>0</v>
      </c>
      <c r="G48" s="63">
        <f>SUM('Detail of Cash Used'!T230:T234)</f>
        <v>0</v>
      </c>
      <c r="H48" s="63">
        <f>SUM('Detail of Cash Used'!U230:U234)</f>
        <v>0</v>
      </c>
      <c r="I48" s="63">
        <f>SUM('Detail of Cash Used'!V230:V234)</f>
        <v>0</v>
      </c>
      <c r="J48" s="63">
        <f>SUM('Detail of Cash Used'!W230:W234)</f>
        <v>0</v>
      </c>
      <c r="K48" s="63">
        <f>SUM('Detail of Cash Used'!X230:X234)</f>
        <v>0</v>
      </c>
      <c r="L48" s="63">
        <f>SUM('Detail of Cash Used'!Y230:Y234)</f>
        <v>0</v>
      </c>
      <c r="M48" s="63">
        <f>SUM('Detail of Cash Used'!Z230:Z234)</f>
        <v>0</v>
      </c>
      <c r="N48" s="63">
        <f>SUM('Detail of Cash Used'!AA230:AA234)</f>
        <v>0</v>
      </c>
      <c r="O48" s="63">
        <f>SUM('Detail of Cash Used'!AB230:AB234)</f>
        <v>0</v>
      </c>
      <c r="P48" s="63">
        <f>SUM('Detail of Cash Used'!AC230:AC234)</f>
        <v>0</v>
      </c>
      <c r="R48" s="63">
        <f aca="true" t="shared" si="14" ref="R48:R53">SUM(E48:P48)</f>
        <v>0</v>
      </c>
      <c r="T48" s="63">
        <f>SUM('Detail of Cash Used'!AF230:AF234)</f>
        <v>0</v>
      </c>
      <c r="U48" s="63">
        <f>SUM('Detail of Cash Used'!AG230:AG234)</f>
        <v>0</v>
      </c>
      <c r="V48" s="63">
        <f>SUM('Detail of Cash Used'!AH230:AH234)</f>
        <v>0</v>
      </c>
      <c r="W48" s="63">
        <f>SUM('Detail of Cash Used'!AI230:AI234)</f>
        <v>0</v>
      </c>
      <c r="X48" s="63">
        <f>SUM('Detail of Cash Used'!AJ230:AJ234)</f>
        <v>0</v>
      </c>
      <c r="Y48" s="63">
        <f>SUM('Detail of Cash Used'!AK230:AK234)</f>
        <v>0</v>
      </c>
      <c r="Z48" s="63">
        <f>SUM('Detail of Cash Used'!AL230:AL234)</f>
        <v>0</v>
      </c>
      <c r="AA48" s="63">
        <f>SUM('Detail of Cash Used'!AM230:AM234)</f>
        <v>0</v>
      </c>
      <c r="AB48" s="63">
        <f>SUM('Detail of Cash Used'!AN230:AN234)</f>
        <v>0</v>
      </c>
      <c r="AC48" s="63">
        <f>SUM('Detail of Cash Used'!AO230:AO234)</f>
        <v>0</v>
      </c>
      <c r="AD48" s="63">
        <f>SUM('Detail of Cash Used'!AP230:AP234)</f>
        <v>0</v>
      </c>
      <c r="AE48" s="63">
        <f>SUM('Detail of Cash Used'!AQ230:AQ234)</f>
        <v>0</v>
      </c>
      <c r="AG48" s="63">
        <f aca="true" t="shared" si="15" ref="AG48:AG53">SUM(T48:AE48)</f>
        <v>0</v>
      </c>
    </row>
    <row r="49" spans="3:33" ht="14.25">
      <c r="C49" s="62" t="str">
        <f>+'Detail of Cash Used'!B235</f>
        <v>Office Equipment</v>
      </c>
      <c r="E49" s="63">
        <f>SUM('Detail of Cash Used'!R236:R240)</f>
        <v>0</v>
      </c>
      <c r="F49" s="63">
        <f>SUM('Detail of Cash Used'!S236:S240)</f>
        <v>0</v>
      </c>
      <c r="G49" s="63">
        <f>SUM('Detail of Cash Used'!T236:T240)</f>
        <v>0</v>
      </c>
      <c r="H49" s="63">
        <f>SUM('Detail of Cash Used'!U236:U240)</f>
        <v>0</v>
      </c>
      <c r="I49" s="63">
        <f>SUM('Detail of Cash Used'!V236:V240)</f>
        <v>0</v>
      </c>
      <c r="J49" s="63">
        <f>SUM('Detail of Cash Used'!W236:W240)</f>
        <v>0</v>
      </c>
      <c r="K49" s="63">
        <f>SUM('Detail of Cash Used'!X236:X240)</f>
        <v>0</v>
      </c>
      <c r="L49" s="63">
        <f>SUM('Detail of Cash Used'!Y236:Y240)</f>
        <v>0</v>
      </c>
      <c r="M49" s="63">
        <f>SUM('Detail of Cash Used'!Z236:Z240)</f>
        <v>0</v>
      </c>
      <c r="N49" s="63">
        <f>SUM('Detail of Cash Used'!AA236:AA240)</f>
        <v>0</v>
      </c>
      <c r="O49" s="63">
        <f>SUM('Detail of Cash Used'!AB236:AB240)</f>
        <v>0</v>
      </c>
      <c r="P49" s="63">
        <f>SUM('Detail of Cash Used'!AC236:AC240)</f>
        <v>0</v>
      </c>
      <c r="R49" s="63">
        <f t="shared" si="14"/>
        <v>0</v>
      </c>
      <c r="T49" s="63">
        <f>SUM('Detail of Cash Used'!AF236:AF240)</f>
        <v>0</v>
      </c>
      <c r="U49" s="63">
        <f>SUM('Detail of Cash Used'!AG236:AG240)</f>
        <v>0</v>
      </c>
      <c r="V49" s="63">
        <f>SUM('Detail of Cash Used'!AH236:AH240)</f>
        <v>0</v>
      </c>
      <c r="W49" s="63">
        <f>SUM('Detail of Cash Used'!AI236:AI240)</f>
        <v>0</v>
      </c>
      <c r="X49" s="63">
        <f>SUM('Detail of Cash Used'!AJ236:AJ240)</f>
        <v>0</v>
      </c>
      <c r="Y49" s="63">
        <f>SUM('Detail of Cash Used'!AK236:AK240)</f>
        <v>0</v>
      </c>
      <c r="Z49" s="63">
        <f>SUM('Detail of Cash Used'!AL236:AL240)</f>
        <v>0</v>
      </c>
      <c r="AA49" s="63">
        <f>SUM('Detail of Cash Used'!AM236:AM240)</f>
        <v>0</v>
      </c>
      <c r="AB49" s="63">
        <f>SUM('Detail of Cash Used'!AN236:AN240)</f>
        <v>0</v>
      </c>
      <c r="AC49" s="63">
        <f>SUM('Detail of Cash Used'!AO236:AO240)</f>
        <v>0</v>
      </c>
      <c r="AD49" s="63">
        <f>SUM('Detail of Cash Used'!AP236:AP240)</f>
        <v>0</v>
      </c>
      <c r="AE49" s="63">
        <f>SUM('Detail of Cash Used'!AQ236:AQ240)</f>
        <v>0</v>
      </c>
      <c r="AG49" s="63">
        <f t="shared" si="15"/>
        <v>0</v>
      </c>
    </row>
    <row r="50" spans="3:33" ht="14.25">
      <c r="C50" s="62" t="str">
        <f>+'Detail of Cash Used'!B241</f>
        <v>Office Supplies</v>
      </c>
      <c r="E50" s="63">
        <f>SUM('Detail of Cash Used'!R242:R247)</f>
        <v>0</v>
      </c>
      <c r="F50" s="63">
        <f>SUM('Detail of Cash Used'!S242:S247)</f>
        <v>0</v>
      </c>
      <c r="G50" s="63">
        <f>SUM('Detail of Cash Used'!T242:T247)</f>
        <v>0</v>
      </c>
      <c r="H50" s="63">
        <f>SUM('Detail of Cash Used'!U242:U247)</f>
        <v>0</v>
      </c>
      <c r="I50" s="63">
        <f>SUM('Detail of Cash Used'!V242:V247)</f>
        <v>0</v>
      </c>
      <c r="J50" s="63">
        <f>SUM('Detail of Cash Used'!W242:W247)</f>
        <v>0</v>
      </c>
      <c r="K50" s="63">
        <f>SUM('Detail of Cash Used'!X242:X247)</f>
        <v>0</v>
      </c>
      <c r="L50" s="63">
        <f>SUM('Detail of Cash Used'!Y242:Y247)</f>
        <v>0</v>
      </c>
      <c r="M50" s="63">
        <f>SUM('Detail of Cash Used'!Z242:Z247)</f>
        <v>0</v>
      </c>
      <c r="N50" s="63">
        <f>SUM('Detail of Cash Used'!AA242:AA247)</f>
        <v>0</v>
      </c>
      <c r="O50" s="63">
        <f>SUM('Detail of Cash Used'!AB242:AB247)</f>
        <v>0</v>
      </c>
      <c r="P50" s="63">
        <f>SUM('Detail of Cash Used'!AC242:AC247)</f>
        <v>0</v>
      </c>
      <c r="R50" s="63">
        <f t="shared" si="14"/>
        <v>0</v>
      </c>
      <c r="T50" s="63">
        <f>SUM('Detail of Cash Used'!AF242:AF247)</f>
        <v>0</v>
      </c>
      <c r="U50" s="63">
        <f>SUM('Detail of Cash Used'!AG242:AG247)</f>
        <v>0</v>
      </c>
      <c r="V50" s="63">
        <f>SUM('Detail of Cash Used'!AH242:AH247)</f>
        <v>0</v>
      </c>
      <c r="W50" s="63">
        <f>SUM('Detail of Cash Used'!AI242:AI247)</f>
        <v>0</v>
      </c>
      <c r="X50" s="63">
        <f>SUM('Detail of Cash Used'!AJ242:AJ247)</f>
        <v>0</v>
      </c>
      <c r="Y50" s="63">
        <f>SUM('Detail of Cash Used'!AK242:AK247)</f>
        <v>0</v>
      </c>
      <c r="Z50" s="63">
        <f>SUM('Detail of Cash Used'!AL242:AL247)</f>
        <v>0</v>
      </c>
      <c r="AA50" s="63">
        <f>SUM('Detail of Cash Used'!AM242:AM247)</f>
        <v>0</v>
      </c>
      <c r="AB50" s="63">
        <f>SUM('Detail of Cash Used'!AN242:AN247)</f>
        <v>0</v>
      </c>
      <c r="AC50" s="63">
        <f>SUM('Detail of Cash Used'!AO242:AO247)</f>
        <v>0</v>
      </c>
      <c r="AD50" s="63">
        <f>SUM('Detail of Cash Used'!AP242:AP247)</f>
        <v>0</v>
      </c>
      <c r="AE50" s="63">
        <f>SUM('Detail of Cash Used'!AQ242:AQ247)</f>
        <v>0</v>
      </c>
      <c r="AG50" s="63">
        <f t="shared" si="15"/>
        <v>0</v>
      </c>
    </row>
    <row r="51" spans="3:33" ht="14.25">
      <c r="C51" s="62" t="str">
        <f>+'Detail of Cash Used'!B248</f>
        <v>Professional Development</v>
      </c>
      <c r="E51" s="63">
        <f>SUM('Detail of Cash Used'!R249:R251)</f>
        <v>0</v>
      </c>
      <c r="F51" s="63">
        <f>SUM('Detail of Cash Used'!S249:S251)</f>
        <v>0</v>
      </c>
      <c r="G51" s="63">
        <f>SUM('Detail of Cash Used'!T249:T251)</f>
        <v>0</v>
      </c>
      <c r="H51" s="63">
        <f>SUM('Detail of Cash Used'!U249:U251)</f>
        <v>0</v>
      </c>
      <c r="I51" s="63">
        <f>SUM('Detail of Cash Used'!V249:V251)</f>
        <v>0</v>
      </c>
      <c r="J51" s="63">
        <f>SUM('Detail of Cash Used'!W249:W251)</f>
        <v>0</v>
      </c>
      <c r="K51" s="63">
        <f>SUM('Detail of Cash Used'!X249:X251)</f>
        <v>0</v>
      </c>
      <c r="L51" s="63">
        <f>SUM('Detail of Cash Used'!Y249:Y251)</f>
        <v>0</v>
      </c>
      <c r="M51" s="63">
        <f>SUM('Detail of Cash Used'!Z249:Z251)</f>
        <v>0</v>
      </c>
      <c r="N51" s="63">
        <f>SUM('Detail of Cash Used'!AA249:AA251)</f>
        <v>0</v>
      </c>
      <c r="O51" s="63">
        <f>SUM('Detail of Cash Used'!AB249:AB251)</f>
        <v>0</v>
      </c>
      <c r="P51" s="63">
        <f>SUM('Detail of Cash Used'!AC249:AC251)</f>
        <v>0</v>
      </c>
      <c r="R51" s="63">
        <f t="shared" si="14"/>
        <v>0</v>
      </c>
      <c r="T51" s="63">
        <f>SUM('Detail of Cash Used'!AF249:AF251)</f>
        <v>0</v>
      </c>
      <c r="U51" s="63">
        <f>SUM('Detail of Cash Used'!AG249:AG251)</f>
        <v>0</v>
      </c>
      <c r="V51" s="63">
        <f>SUM('Detail of Cash Used'!AH249:AH251)</f>
        <v>0</v>
      </c>
      <c r="W51" s="63">
        <f>SUM('Detail of Cash Used'!AI249:AI251)</f>
        <v>0</v>
      </c>
      <c r="X51" s="63">
        <f>SUM('Detail of Cash Used'!AJ249:AJ251)</f>
        <v>0</v>
      </c>
      <c r="Y51" s="63">
        <f>SUM('Detail of Cash Used'!AK249:AK251)</f>
        <v>0</v>
      </c>
      <c r="Z51" s="63">
        <f>SUM('Detail of Cash Used'!AL249:AL251)</f>
        <v>0</v>
      </c>
      <c r="AA51" s="63">
        <f>SUM('Detail of Cash Used'!AM249:AM251)</f>
        <v>0</v>
      </c>
      <c r="AB51" s="63">
        <f>SUM('Detail of Cash Used'!AN249:AN251)</f>
        <v>0</v>
      </c>
      <c r="AC51" s="63">
        <f>SUM('Detail of Cash Used'!AO249:AO251)</f>
        <v>0</v>
      </c>
      <c r="AD51" s="63">
        <f>SUM('Detail of Cash Used'!AP249:AP251)</f>
        <v>0</v>
      </c>
      <c r="AE51" s="63">
        <f>SUM('Detail of Cash Used'!AQ249:AQ251)</f>
        <v>0</v>
      </c>
      <c r="AG51" s="63">
        <f t="shared" si="15"/>
        <v>0</v>
      </c>
    </row>
    <row r="52" spans="3:33" ht="14.25">
      <c r="C52" s="62" t="str">
        <f>+'Detail of Cash Used'!B256</f>
        <v>Automobile</v>
      </c>
      <c r="E52" s="63">
        <f>SUM('Detail of Cash Used'!R257:R262)</f>
        <v>0</v>
      </c>
      <c r="F52" s="63">
        <f>SUM('Detail of Cash Used'!S257:S262)</f>
        <v>0</v>
      </c>
      <c r="G52" s="63">
        <f>SUM('Detail of Cash Used'!T257:T262)</f>
        <v>0</v>
      </c>
      <c r="H52" s="63">
        <f>SUM('Detail of Cash Used'!U257:U262)</f>
        <v>0</v>
      </c>
      <c r="I52" s="63">
        <f>SUM('Detail of Cash Used'!V257:V262)</f>
        <v>0</v>
      </c>
      <c r="J52" s="63">
        <f>SUM('Detail of Cash Used'!W257:W262)</f>
        <v>0</v>
      </c>
      <c r="K52" s="63">
        <f>SUM('Detail of Cash Used'!X257:X262)</f>
        <v>0</v>
      </c>
      <c r="L52" s="63">
        <f>SUM('Detail of Cash Used'!Y257:Y262)</f>
        <v>0</v>
      </c>
      <c r="M52" s="63">
        <f>SUM('Detail of Cash Used'!Z257:Z262)</f>
        <v>0</v>
      </c>
      <c r="N52" s="63">
        <f>SUM('Detail of Cash Used'!AA257:AA262)</f>
        <v>0</v>
      </c>
      <c r="O52" s="63">
        <f>SUM('Detail of Cash Used'!AB257:AB262)</f>
        <v>0</v>
      </c>
      <c r="P52" s="63">
        <f>SUM('Detail of Cash Used'!AC257:AC262)</f>
        <v>0</v>
      </c>
      <c r="R52" s="63">
        <f t="shared" si="14"/>
        <v>0</v>
      </c>
      <c r="T52" s="63">
        <f>SUM('Detail of Cash Used'!AF257:AF262)</f>
        <v>0</v>
      </c>
      <c r="U52" s="63">
        <f>SUM('Detail of Cash Used'!AG257:AG262)</f>
        <v>0</v>
      </c>
      <c r="V52" s="63">
        <f>SUM('Detail of Cash Used'!AH257:AH262)</f>
        <v>0</v>
      </c>
      <c r="W52" s="63">
        <f>SUM('Detail of Cash Used'!AI257:AI262)</f>
        <v>0</v>
      </c>
      <c r="X52" s="63">
        <f>SUM('Detail of Cash Used'!AJ257:AJ262)</f>
        <v>0</v>
      </c>
      <c r="Y52" s="63">
        <f>SUM('Detail of Cash Used'!AK257:AK262)</f>
        <v>0</v>
      </c>
      <c r="Z52" s="63">
        <f>SUM('Detail of Cash Used'!AL257:AL262)</f>
        <v>0</v>
      </c>
      <c r="AA52" s="63">
        <f>SUM('Detail of Cash Used'!AM257:AM262)</f>
        <v>0</v>
      </c>
      <c r="AB52" s="63">
        <f>SUM('Detail of Cash Used'!AN257:AN262)</f>
        <v>0</v>
      </c>
      <c r="AC52" s="63">
        <f>SUM('Detail of Cash Used'!AO257:AO262)</f>
        <v>0</v>
      </c>
      <c r="AD52" s="63">
        <f>SUM('Detail of Cash Used'!AP257:AP262)</f>
        <v>0</v>
      </c>
      <c r="AE52" s="63">
        <f>SUM('Detail of Cash Used'!AQ257:AQ262)</f>
        <v>0</v>
      </c>
      <c r="AG52" s="63">
        <f t="shared" si="15"/>
        <v>0</v>
      </c>
    </row>
    <row r="53" spans="3:33" ht="14.25">
      <c r="C53" s="62" t="str">
        <f>+'Detail of Cash Used'!B263</f>
        <v>Facility</v>
      </c>
      <c r="E53" s="72">
        <f>SUM('Detail of Cash Used'!R264:R269)</f>
        <v>0</v>
      </c>
      <c r="F53" s="72">
        <f>SUM('Detail of Cash Used'!S264:S269)</f>
        <v>0</v>
      </c>
      <c r="G53" s="72">
        <f>SUM('Detail of Cash Used'!T264:T269)</f>
        <v>0</v>
      </c>
      <c r="H53" s="72">
        <f>SUM('Detail of Cash Used'!U264:U269)</f>
        <v>0</v>
      </c>
      <c r="I53" s="72">
        <f>SUM('Detail of Cash Used'!V264:V269)</f>
        <v>0</v>
      </c>
      <c r="J53" s="72">
        <f>SUM('Detail of Cash Used'!W264:W269)</f>
        <v>0</v>
      </c>
      <c r="K53" s="72">
        <f>SUM('Detail of Cash Used'!X264:X269)</f>
        <v>0</v>
      </c>
      <c r="L53" s="72">
        <f>SUM('Detail of Cash Used'!Y264:Y269)</f>
        <v>0</v>
      </c>
      <c r="M53" s="72">
        <f>SUM('Detail of Cash Used'!Z264:Z269)</f>
        <v>0</v>
      </c>
      <c r="N53" s="72">
        <f>SUM('Detail of Cash Used'!AA264:AA269)</f>
        <v>0</v>
      </c>
      <c r="O53" s="72">
        <f>SUM('Detail of Cash Used'!AB264:AB269)</f>
        <v>0</v>
      </c>
      <c r="P53" s="72">
        <f>SUM('Detail of Cash Used'!AC264:AC269)</f>
        <v>0</v>
      </c>
      <c r="R53" s="72">
        <f t="shared" si="14"/>
        <v>0</v>
      </c>
      <c r="T53" s="72">
        <f>SUM('Detail of Cash Used'!AF264:AF269)</f>
        <v>0</v>
      </c>
      <c r="U53" s="72">
        <f>SUM('Detail of Cash Used'!AG264:AG269)</f>
        <v>0</v>
      </c>
      <c r="V53" s="72">
        <f>SUM('Detail of Cash Used'!AH264:AH269)</f>
        <v>0</v>
      </c>
      <c r="W53" s="72">
        <f>SUM('Detail of Cash Used'!AI264:AI269)</f>
        <v>0</v>
      </c>
      <c r="X53" s="72">
        <f>SUM('Detail of Cash Used'!AJ264:AJ269)</f>
        <v>0</v>
      </c>
      <c r="Y53" s="72">
        <f>SUM('Detail of Cash Used'!AK264:AK269)</f>
        <v>0</v>
      </c>
      <c r="Z53" s="72">
        <f>SUM('Detail of Cash Used'!AL264:AL269)</f>
        <v>0</v>
      </c>
      <c r="AA53" s="72">
        <f>SUM('Detail of Cash Used'!AM264:AM269)</f>
        <v>0</v>
      </c>
      <c r="AB53" s="72">
        <f>SUM('Detail of Cash Used'!AN264:AN269)</f>
        <v>0</v>
      </c>
      <c r="AC53" s="72">
        <f>SUM('Detail of Cash Used'!AO264:AO269)</f>
        <v>0</v>
      </c>
      <c r="AD53" s="72">
        <f>SUM('Detail of Cash Used'!AP264:AP269)</f>
        <v>0</v>
      </c>
      <c r="AE53" s="72">
        <f>SUM('Detail of Cash Used'!AQ264:AQ269)</f>
        <v>0</v>
      </c>
      <c r="AG53" s="72">
        <f t="shared" si="15"/>
        <v>0</v>
      </c>
    </row>
    <row r="54" spans="3:33" ht="14.25">
      <c r="C54" s="62"/>
      <c r="D54" s="54" t="s">
        <v>248</v>
      </c>
      <c r="E54" s="63">
        <f>SUM(E48:E53)</f>
        <v>0</v>
      </c>
      <c r="F54" s="63">
        <f aca="true" t="shared" si="16" ref="F54:R54">SUM(F48:F53)</f>
        <v>0</v>
      </c>
      <c r="G54" s="63">
        <f t="shared" si="16"/>
        <v>0</v>
      </c>
      <c r="H54" s="63">
        <f t="shared" si="16"/>
        <v>0</v>
      </c>
      <c r="I54" s="63">
        <f t="shared" si="16"/>
        <v>0</v>
      </c>
      <c r="J54" s="63">
        <f t="shared" si="16"/>
        <v>0</v>
      </c>
      <c r="K54" s="63">
        <f t="shared" si="16"/>
        <v>0</v>
      </c>
      <c r="L54" s="63">
        <f t="shared" si="16"/>
        <v>0</v>
      </c>
      <c r="M54" s="63">
        <f t="shared" si="16"/>
        <v>0</v>
      </c>
      <c r="N54" s="63">
        <f t="shared" si="16"/>
        <v>0</v>
      </c>
      <c r="O54" s="63">
        <f t="shared" si="16"/>
        <v>0</v>
      </c>
      <c r="P54" s="63">
        <f t="shared" si="16"/>
        <v>0</v>
      </c>
      <c r="R54" s="63">
        <f t="shared" si="16"/>
        <v>0</v>
      </c>
      <c r="T54" s="63">
        <f aca="true" t="shared" si="17" ref="T54:AE54">SUM(T48:T53)</f>
        <v>0</v>
      </c>
      <c r="U54" s="63">
        <f t="shared" si="17"/>
        <v>0</v>
      </c>
      <c r="V54" s="63">
        <f t="shared" si="17"/>
        <v>0</v>
      </c>
      <c r="W54" s="63">
        <f t="shared" si="17"/>
        <v>0</v>
      </c>
      <c r="X54" s="63">
        <f t="shared" si="17"/>
        <v>0</v>
      </c>
      <c r="Y54" s="63">
        <f t="shared" si="17"/>
        <v>0</v>
      </c>
      <c r="Z54" s="63">
        <f t="shared" si="17"/>
        <v>0</v>
      </c>
      <c r="AA54" s="63">
        <f t="shared" si="17"/>
        <v>0</v>
      </c>
      <c r="AB54" s="63">
        <f t="shared" si="17"/>
        <v>0</v>
      </c>
      <c r="AC54" s="63">
        <f t="shared" si="17"/>
        <v>0</v>
      </c>
      <c r="AD54" s="63">
        <f t="shared" si="17"/>
        <v>0</v>
      </c>
      <c r="AE54" s="63">
        <f t="shared" si="17"/>
        <v>0</v>
      </c>
      <c r="AG54" s="63">
        <f>SUM(AG48:AG53)</f>
        <v>0</v>
      </c>
    </row>
    <row r="55" spans="3:22" ht="4.5" customHeight="1">
      <c r="C55" s="62"/>
      <c r="T55" s="63"/>
      <c r="U55" s="63"/>
      <c r="V55" s="63"/>
    </row>
    <row r="56" spans="1:33" ht="14.25">
      <c r="A56" s="51" t="s">
        <v>253</v>
      </c>
      <c r="C56" s="62"/>
      <c r="E56" s="71">
        <f aca="true" t="shared" si="18" ref="E56:P56">+E54+E46+E39+E35+E26+E20</f>
        <v>0</v>
      </c>
      <c r="F56" s="71">
        <f t="shared" si="18"/>
        <v>0</v>
      </c>
      <c r="G56" s="71">
        <f>+G54+G46+G39+G35+G26+G20</f>
        <v>0</v>
      </c>
      <c r="H56" s="71">
        <f t="shared" si="18"/>
        <v>0</v>
      </c>
      <c r="I56" s="71">
        <f t="shared" si="18"/>
        <v>0</v>
      </c>
      <c r="J56" s="71">
        <f t="shared" si="18"/>
        <v>0</v>
      </c>
      <c r="K56" s="71">
        <f t="shared" si="18"/>
        <v>0</v>
      </c>
      <c r="L56" s="71">
        <f t="shared" si="18"/>
        <v>0</v>
      </c>
      <c r="M56" s="71">
        <f t="shared" si="18"/>
        <v>0</v>
      </c>
      <c r="N56" s="71">
        <f t="shared" si="18"/>
        <v>0</v>
      </c>
      <c r="O56" s="71">
        <f t="shared" si="18"/>
        <v>0</v>
      </c>
      <c r="P56" s="71">
        <f t="shared" si="18"/>
        <v>0</v>
      </c>
      <c r="R56" s="71">
        <f>+R54+R46+R39+R35+R26+R20</f>
        <v>0</v>
      </c>
      <c r="T56" s="71">
        <f aca="true" t="shared" si="19" ref="T56:AE56">+T54+T46+T39+T35+T26+T20</f>
        <v>0</v>
      </c>
      <c r="U56" s="71">
        <f t="shared" si="19"/>
        <v>0</v>
      </c>
      <c r="V56" s="71">
        <f t="shared" si="19"/>
        <v>0</v>
      </c>
      <c r="W56" s="71">
        <f t="shared" si="19"/>
        <v>0</v>
      </c>
      <c r="X56" s="71">
        <f t="shared" si="19"/>
        <v>0</v>
      </c>
      <c r="Y56" s="71">
        <f t="shared" si="19"/>
        <v>0</v>
      </c>
      <c r="Z56" s="71">
        <f t="shared" si="19"/>
        <v>0</v>
      </c>
      <c r="AA56" s="71">
        <f t="shared" si="19"/>
        <v>0</v>
      </c>
      <c r="AB56" s="71">
        <f t="shared" si="19"/>
        <v>0</v>
      </c>
      <c r="AC56" s="71">
        <f t="shared" si="19"/>
        <v>0</v>
      </c>
      <c r="AD56" s="71">
        <f t="shared" si="19"/>
        <v>0</v>
      </c>
      <c r="AE56" s="71">
        <f t="shared" si="19"/>
        <v>0</v>
      </c>
      <c r="AG56" s="71">
        <f>+AG54+AG46+AG39+AG35+AG26+AG20</f>
        <v>0</v>
      </c>
    </row>
    <row r="57" spans="20:22" ht="14.25">
      <c r="T57" s="63"/>
      <c r="U57" s="63"/>
      <c r="V57" s="63"/>
    </row>
    <row r="58" spans="1:33" ht="14.25">
      <c r="A58" s="51" t="str">
        <f>+A13</f>
        <v>Total Cash Provided by Operations</v>
      </c>
      <c r="E58" s="64">
        <f>+E13</f>
        <v>0</v>
      </c>
      <c r="F58" s="64">
        <f aca="true" t="shared" si="20" ref="F58:P58">+F13</f>
        <v>0</v>
      </c>
      <c r="G58" s="64">
        <f t="shared" si="20"/>
        <v>0</v>
      </c>
      <c r="H58" s="64">
        <f t="shared" si="20"/>
        <v>0</v>
      </c>
      <c r="I58" s="64">
        <f t="shared" si="20"/>
        <v>0</v>
      </c>
      <c r="J58" s="64">
        <f t="shared" si="20"/>
        <v>0</v>
      </c>
      <c r="K58" s="64">
        <f t="shared" si="20"/>
        <v>0</v>
      </c>
      <c r="L58" s="64">
        <f t="shared" si="20"/>
        <v>0</v>
      </c>
      <c r="M58" s="64">
        <f t="shared" si="20"/>
        <v>0</v>
      </c>
      <c r="N58" s="64">
        <f t="shared" si="20"/>
        <v>0</v>
      </c>
      <c r="O58" s="64">
        <f t="shared" si="20"/>
        <v>0</v>
      </c>
      <c r="P58" s="64">
        <f t="shared" si="20"/>
        <v>0</v>
      </c>
      <c r="R58" s="63">
        <f>SUM(E58:P58)</f>
        <v>0</v>
      </c>
      <c r="T58" s="64">
        <f>+T13</f>
        <v>0</v>
      </c>
      <c r="U58" s="64">
        <f aca="true" t="shared" si="21" ref="U58:AE58">+U13</f>
        <v>0</v>
      </c>
      <c r="V58" s="64">
        <f t="shared" si="21"/>
        <v>0</v>
      </c>
      <c r="W58" s="64">
        <f t="shared" si="21"/>
        <v>0</v>
      </c>
      <c r="X58" s="64">
        <f t="shared" si="21"/>
        <v>0</v>
      </c>
      <c r="Y58" s="64">
        <f t="shared" si="21"/>
        <v>0</v>
      </c>
      <c r="Z58" s="64">
        <f t="shared" si="21"/>
        <v>0</v>
      </c>
      <c r="AA58" s="64">
        <f t="shared" si="21"/>
        <v>0</v>
      </c>
      <c r="AB58" s="64">
        <f t="shared" si="21"/>
        <v>0</v>
      </c>
      <c r="AC58" s="64">
        <f t="shared" si="21"/>
        <v>0</v>
      </c>
      <c r="AD58" s="64">
        <f t="shared" si="21"/>
        <v>0</v>
      </c>
      <c r="AE58" s="64">
        <f t="shared" si="21"/>
        <v>0</v>
      </c>
      <c r="AG58" s="63">
        <f>SUM(T58:AE58)</f>
        <v>0</v>
      </c>
    </row>
    <row r="59" spans="1:33" ht="14.25">
      <c r="A59" s="51" t="str">
        <f>+A56</f>
        <v>Total Cash Used in Operations</v>
      </c>
      <c r="E59" s="72">
        <f>+E56</f>
        <v>0</v>
      </c>
      <c r="F59" s="72">
        <f aca="true" t="shared" si="22" ref="F59:Q59">+F56</f>
        <v>0</v>
      </c>
      <c r="G59" s="72">
        <f t="shared" si="22"/>
        <v>0</v>
      </c>
      <c r="H59" s="72">
        <f t="shared" si="22"/>
        <v>0</v>
      </c>
      <c r="I59" s="72">
        <f t="shared" si="22"/>
        <v>0</v>
      </c>
      <c r="J59" s="72">
        <f t="shared" si="22"/>
        <v>0</v>
      </c>
      <c r="K59" s="72">
        <f t="shared" si="22"/>
        <v>0</v>
      </c>
      <c r="L59" s="72">
        <f t="shared" si="22"/>
        <v>0</v>
      </c>
      <c r="M59" s="72">
        <f t="shared" si="22"/>
        <v>0</v>
      </c>
      <c r="N59" s="72">
        <f t="shared" si="22"/>
        <v>0</v>
      </c>
      <c r="O59" s="72">
        <f t="shared" si="22"/>
        <v>0</v>
      </c>
      <c r="P59" s="72">
        <f t="shared" si="22"/>
        <v>0</v>
      </c>
      <c r="Q59" s="64">
        <f t="shared" si="22"/>
        <v>0</v>
      </c>
      <c r="R59" s="63">
        <f>SUM(E59:P59)</f>
        <v>0</v>
      </c>
      <c r="T59" s="72">
        <f>+T56</f>
        <v>0</v>
      </c>
      <c r="U59" s="72">
        <f aca="true" t="shared" si="23" ref="U59:AF59">+U56</f>
        <v>0</v>
      </c>
      <c r="V59" s="72">
        <f t="shared" si="23"/>
        <v>0</v>
      </c>
      <c r="W59" s="72">
        <f t="shared" si="23"/>
        <v>0</v>
      </c>
      <c r="X59" s="72">
        <f t="shared" si="23"/>
        <v>0</v>
      </c>
      <c r="Y59" s="72">
        <f t="shared" si="23"/>
        <v>0</v>
      </c>
      <c r="Z59" s="72">
        <f t="shared" si="23"/>
        <v>0</v>
      </c>
      <c r="AA59" s="72">
        <f t="shared" si="23"/>
        <v>0</v>
      </c>
      <c r="AB59" s="72">
        <f t="shared" si="23"/>
        <v>0</v>
      </c>
      <c r="AC59" s="72">
        <f t="shared" si="23"/>
        <v>0</v>
      </c>
      <c r="AD59" s="72">
        <f t="shared" si="23"/>
        <v>0</v>
      </c>
      <c r="AE59" s="72">
        <f t="shared" si="23"/>
        <v>0</v>
      </c>
      <c r="AF59" s="64">
        <f t="shared" si="23"/>
        <v>0</v>
      </c>
      <c r="AG59" s="63">
        <f>SUM(T59:AE59)</f>
        <v>0</v>
      </c>
    </row>
    <row r="60" spans="2:33" ht="14.25">
      <c r="B60" s="51" t="s">
        <v>255</v>
      </c>
      <c r="E60" s="71">
        <f>+E58-E59</f>
        <v>0</v>
      </c>
      <c r="F60" s="71">
        <f aca="true" t="shared" si="24" ref="F60:P60">+F58-F59</f>
        <v>0</v>
      </c>
      <c r="G60" s="71">
        <f t="shared" si="24"/>
        <v>0</v>
      </c>
      <c r="H60" s="71">
        <f t="shared" si="24"/>
        <v>0</v>
      </c>
      <c r="I60" s="71">
        <f t="shared" si="24"/>
        <v>0</v>
      </c>
      <c r="J60" s="71">
        <f t="shared" si="24"/>
        <v>0</v>
      </c>
      <c r="K60" s="71">
        <f t="shared" si="24"/>
        <v>0</v>
      </c>
      <c r="L60" s="71">
        <f t="shared" si="24"/>
        <v>0</v>
      </c>
      <c r="M60" s="71">
        <f t="shared" si="24"/>
        <v>0</v>
      </c>
      <c r="N60" s="71">
        <f t="shared" si="24"/>
        <v>0</v>
      </c>
      <c r="O60" s="71">
        <f t="shared" si="24"/>
        <v>0</v>
      </c>
      <c r="P60" s="71">
        <f t="shared" si="24"/>
        <v>0</v>
      </c>
      <c r="R60" s="71">
        <f>+R58-R59</f>
        <v>0</v>
      </c>
      <c r="T60" s="71">
        <f aca="true" t="shared" si="25" ref="T60:AE60">+T58-T59</f>
        <v>0</v>
      </c>
      <c r="U60" s="71">
        <f t="shared" si="25"/>
        <v>0</v>
      </c>
      <c r="V60" s="71">
        <f t="shared" si="25"/>
        <v>0</v>
      </c>
      <c r="W60" s="71">
        <f t="shared" si="25"/>
        <v>0</v>
      </c>
      <c r="X60" s="71">
        <f t="shared" si="25"/>
        <v>0</v>
      </c>
      <c r="Y60" s="71">
        <f t="shared" si="25"/>
        <v>0</v>
      </c>
      <c r="Z60" s="71">
        <f t="shared" si="25"/>
        <v>0</v>
      </c>
      <c r="AA60" s="71">
        <f t="shared" si="25"/>
        <v>0</v>
      </c>
      <c r="AB60" s="71">
        <f t="shared" si="25"/>
        <v>0</v>
      </c>
      <c r="AC60" s="71">
        <f t="shared" si="25"/>
        <v>0</v>
      </c>
      <c r="AD60" s="71">
        <f t="shared" si="25"/>
        <v>0</v>
      </c>
      <c r="AE60" s="71">
        <f t="shared" si="25"/>
        <v>0</v>
      </c>
      <c r="AG60" s="71">
        <f>+AG58-AG59</f>
        <v>0</v>
      </c>
    </row>
    <row r="61" spans="20:22" ht="14.25">
      <c r="T61" s="63"/>
      <c r="U61" s="63"/>
      <c r="V61" s="63"/>
    </row>
    <row r="62" spans="1:22" ht="14.25">
      <c r="A62" s="51" t="s">
        <v>171</v>
      </c>
      <c r="C62" s="62"/>
      <c r="T62" s="63"/>
      <c r="U62" s="63"/>
      <c r="V62" s="63"/>
    </row>
    <row r="63" spans="2:33" ht="14.25">
      <c r="B63" s="52" t="s">
        <v>172</v>
      </c>
      <c r="C63" s="62"/>
      <c r="E63" s="133">
        <f>+'Financing Activities Assumption'!F16</f>
        <v>0</v>
      </c>
      <c r="F63" s="133">
        <f>+'Financing Activities Assumption'!G16</f>
        <v>0</v>
      </c>
      <c r="G63" s="133">
        <f>+'Financing Activities Assumption'!H16</f>
        <v>0</v>
      </c>
      <c r="H63" s="133">
        <f>+'Financing Activities Assumption'!I16</f>
        <v>0</v>
      </c>
      <c r="I63" s="133">
        <f>+'Financing Activities Assumption'!J16</f>
        <v>0</v>
      </c>
      <c r="J63" s="133">
        <f>+'Financing Activities Assumption'!K16</f>
        <v>0</v>
      </c>
      <c r="K63" s="133">
        <f>+'Financing Activities Assumption'!L16</f>
        <v>0</v>
      </c>
      <c r="L63" s="133">
        <f>+'Financing Activities Assumption'!M16</f>
        <v>0</v>
      </c>
      <c r="M63" s="133">
        <f>+'Financing Activities Assumption'!N16</f>
        <v>0</v>
      </c>
      <c r="N63" s="133">
        <f>+'Financing Activities Assumption'!O16</f>
        <v>0</v>
      </c>
      <c r="O63" s="133">
        <f>+'Financing Activities Assumption'!P16</f>
        <v>0</v>
      </c>
      <c r="P63" s="133">
        <f>+'Financing Activities Assumption'!Q16</f>
        <v>0</v>
      </c>
      <c r="R63" s="63">
        <f>SUM(E63:P63)</f>
        <v>0</v>
      </c>
      <c r="T63" s="133">
        <f>+'Financing Activities Assumption'!S16</f>
        <v>0</v>
      </c>
      <c r="U63" s="133">
        <f>+'Financing Activities Assumption'!T16</f>
        <v>0</v>
      </c>
      <c r="V63" s="133">
        <f>+'Financing Activities Assumption'!U16</f>
        <v>0</v>
      </c>
      <c r="W63" s="133">
        <f>+'Financing Activities Assumption'!V16</f>
        <v>0</v>
      </c>
      <c r="X63" s="133">
        <f>+'Financing Activities Assumption'!W16</f>
        <v>0</v>
      </c>
      <c r="Y63" s="133">
        <f>+'Financing Activities Assumption'!X16</f>
        <v>0</v>
      </c>
      <c r="Z63" s="133">
        <f>+'Financing Activities Assumption'!Y16</f>
        <v>0</v>
      </c>
      <c r="AA63" s="133">
        <f>+'Financing Activities Assumption'!Z16</f>
        <v>0</v>
      </c>
      <c r="AB63" s="133">
        <f>+'Financing Activities Assumption'!AA16</f>
        <v>0</v>
      </c>
      <c r="AC63" s="133">
        <f>+'Financing Activities Assumption'!AB16</f>
        <v>0</v>
      </c>
      <c r="AD63" s="133">
        <f>+'Financing Activities Assumption'!AC16</f>
        <v>0</v>
      </c>
      <c r="AE63" s="133">
        <f>+'Financing Activities Assumption'!AD16</f>
        <v>0</v>
      </c>
      <c r="AG63" s="63">
        <f>SUM(T63:AE63)</f>
        <v>0</v>
      </c>
    </row>
    <row r="64" spans="2:33" ht="14.25">
      <c r="B64" s="52" t="s">
        <v>173</v>
      </c>
      <c r="C64" s="62"/>
      <c r="E64" s="133">
        <f>+'Financing Activities Assumption'!F17</f>
        <v>0</v>
      </c>
      <c r="F64" s="133">
        <f>+'Financing Activities Assumption'!G17</f>
        <v>0</v>
      </c>
      <c r="G64" s="133">
        <f>+'Financing Activities Assumption'!H17</f>
        <v>0</v>
      </c>
      <c r="H64" s="133">
        <f>+'Financing Activities Assumption'!I17</f>
        <v>0</v>
      </c>
      <c r="I64" s="133">
        <f>+'Financing Activities Assumption'!J17</f>
        <v>0</v>
      </c>
      <c r="J64" s="133">
        <f>+'Financing Activities Assumption'!K17</f>
        <v>0</v>
      </c>
      <c r="K64" s="133">
        <f>+'Financing Activities Assumption'!L17</f>
        <v>0</v>
      </c>
      <c r="L64" s="133">
        <f>+'Financing Activities Assumption'!M17</f>
        <v>0</v>
      </c>
      <c r="M64" s="133">
        <f>+'Financing Activities Assumption'!N17</f>
        <v>0</v>
      </c>
      <c r="N64" s="133">
        <f>+'Financing Activities Assumption'!O17</f>
        <v>0</v>
      </c>
      <c r="O64" s="133">
        <f>+'Financing Activities Assumption'!P17</f>
        <v>0</v>
      </c>
      <c r="P64" s="133">
        <f>+'Financing Activities Assumption'!Q17</f>
        <v>0</v>
      </c>
      <c r="R64" s="63">
        <f>SUM(E64:P64)</f>
        <v>0</v>
      </c>
      <c r="T64" s="133">
        <f>+'Financing Activities Assumption'!S17</f>
        <v>0</v>
      </c>
      <c r="U64" s="133">
        <f>+'Financing Activities Assumption'!T17</f>
        <v>0</v>
      </c>
      <c r="V64" s="133">
        <f>+'Financing Activities Assumption'!U17</f>
        <v>0</v>
      </c>
      <c r="W64" s="133">
        <f>+'Financing Activities Assumption'!V17</f>
        <v>0</v>
      </c>
      <c r="X64" s="133">
        <f>+'Financing Activities Assumption'!W17</f>
        <v>0</v>
      </c>
      <c r="Y64" s="133">
        <f>+'Financing Activities Assumption'!X17</f>
        <v>0</v>
      </c>
      <c r="Z64" s="133">
        <f>+'Financing Activities Assumption'!Y17</f>
        <v>0</v>
      </c>
      <c r="AA64" s="133">
        <f>+'Financing Activities Assumption'!Z17</f>
        <v>0</v>
      </c>
      <c r="AB64" s="133">
        <f>+'Financing Activities Assumption'!AA17</f>
        <v>0</v>
      </c>
      <c r="AC64" s="133">
        <f>+'Financing Activities Assumption'!AB17</f>
        <v>0</v>
      </c>
      <c r="AD64" s="133">
        <f>+'Financing Activities Assumption'!AC17</f>
        <v>0</v>
      </c>
      <c r="AE64" s="133">
        <f>+'Financing Activities Assumption'!AD17</f>
        <v>0</v>
      </c>
      <c r="AG64" s="63">
        <f>SUM(T64:AE64)</f>
        <v>0</v>
      </c>
    </row>
    <row r="65" spans="2:33" ht="14.25">
      <c r="B65" s="52" t="s">
        <v>174</v>
      </c>
      <c r="C65" s="62"/>
      <c r="E65" s="133">
        <f>+'Financing Activities Assumption'!F18</f>
        <v>0</v>
      </c>
      <c r="F65" s="133">
        <f>+'Financing Activities Assumption'!G18</f>
        <v>0</v>
      </c>
      <c r="G65" s="133">
        <f>+'Financing Activities Assumption'!H18</f>
        <v>0</v>
      </c>
      <c r="H65" s="133">
        <f>+'Financing Activities Assumption'!I18</f>
        <v>0</v>
      </c>
      <c r="I65" s="133">
        <f>+'Financing Activities Assumption'!J18</f>
        <v>0</v>
      </c>
      <c r="J65" s="133">
        <f>+'Financing Activities Assumption'!K18</f>
        <v>0</v>
      </c>
      <c r="K65" s="133">
        <f>+'Financing Activities Assumption'!L18</f>
        <v>0</v>
      </c>
      <c r="L65" s="133">
        <f>+'Financing Activities Assumption'!M18</f>
        <v>0</v>
      </c>
      <c r="M65" s="133">
        <f>+'Financing Activities Assumption'!N18</f>
        <v>0</v>
      </c>
      <c r="N65" s="133">
        <f>+'Financing Activities Assumption'!O18</f>
        <v>0</v>
      </c>
      <c r="O65" s="133">
        <f>+'Financing Activities Assumption'!P18</f>
        <v>0</v>
      </c>
      <c r="P65" s="133">
        <f>+'Financing Activities Assumption'!Q18</f>
        <v>0</v>
      </c>
      <c r="R65" s="63">
        <f>SUM(E65:P65)</f>
        <v>0</v>
      </c>
      <c r="T65" s="133">
        <f>+'Financing Activities Assumption'!S18</f>
        <v>0</v>
      </c>
      <c r="U65" s="133">
        <f>+'Financing Activities Assumption'!T18</f>
        <v>0</v>
      </c>
      <c r="V65" s="133">
        <f>+'Financing Activities Assumption'!U18</f>
        <v>0</v>
      </c>
      <c r="W65" s="133">
        <f>+'Financing Activities Assumption'!V18</f>
        <v>0</v>
      </c>
      <c r="X65" s="133">
        <f>+'Financing Activities Assumption'!W18</f>
        <v>0</v>
      </c>
      <c r="Y65" s="133">
        <f>+'Financing Activities Assumption'!X18</f>
        <v>0</v>
      </c>
      <c r="Z65" s="133">
        <f>+'Financing Activities Assumption'!Y18</f>
        <v>0</v>
      </c>
      <c r="AA65" s="133">
        <f>+'Financing Activities Assumption'!Z18</f>
        <v>0</v>
      </c>
      <c r="AB65" s="133">
        <f>+'Financing Activities Assumption'!AA18</f>
        <v>0</v>
      </c>
      <c r="AC65" s="133">
        <f>+'Financing Activities Assumption'!AB18</f>
        <v>0</v>
      </c>
      <c r="AD65" s="133">
        <f>+'Financing Activities Assumption'!AC18</f>
        <v>0</v>
      </c>
      <c r="AE65" s="133">
        <f>+'Financing Activities Assumption'!AD18</f>
        <v>0</v>
      </c>
      <c r="AG65" s="63">
        <f>SUM(T65:AE65)</f>
        <v>0</v>
      </c>
    </row>
    <row r="66" spans="2:33" ht="14.25">
      <c r="B66" s="52" t="s">
        <v>175</v>
      </c>
      <c r="C66" s="62"/>
      <c r="E66" s="133">
        <f>+'Financing Activities Assumption'!F19</f>
        <v>0</v>
      </c>
      <c r="F66" s="133">
        <f>+'Financing Activities Assumption'!G19</f>
        <v>0</v>
      </c>
      <c r="G66" s="133">
        <f>+'Financing Activities Assumption'!H19</f>
        <v>0</v>
      </c>
      <c r="H66" s="133">
        <f>+'Financing Activities Assumption'!I19</f>
        <v>0</v>
      </c>
      <c r="I66" s="133">
        <f>+'Financing Activities Assumption'!J19</f>
        <v>0</v>
      </c>
      <c r="J66" s="133">
        <f>+'Financing Activities Assumption'!K19</f>
        <v>0</v>
      </c>
      <c r="K66" s="133">
        <f>+'Financing Activities Assumption'!L19</f>
        <v>0</v>
      </c>
      <c r="L66" s="133">
        <f>+'Financing Activities Assumption'!M19</f>
        <v>0</v>
      </c>
      <c r="M66" s="133">
        <f>+'Financing Activities Assumption'!N19</f>
        <v>0</v>
      </c>
      <c r="N66" s="133">
        <f>+'Financing Activities Assumption'!O19</f>
        <v>0</v>
      </c>
      <c r="O66" s="133">
        <f>+'Financing Activities Assumption'!P19</f>
        <v>0</v>
      </c>
      <c r="P66" s="133">
        <f>+'Financing Activities Assumption'!Q19</f>
        <v>0</v>
      </c>
      <c r="R66" s="63">
        <f>SUM(E66:P66)</f>
        <v>0</v>
      </c>
      <c r="T66" s="133">
        <f>+'Financing Activities Assumption'!S19</f>
        <v>0</v>
      </c>
      <c r="U66" s="133">
        <f>+'Financing Activities Assumption'!T19</f>
        <v>0</v>
      </c>
      <c r="V66" s="133">
        <f>+'Financing Activities Assumption'!U19</f>
        <v>0</v>
      </c>
      <c r="W66" s="133">
        <f>+'Financing Activities Assumption'!V19</f>
        <v>0</v>
      </c>
      <c r="X66" s="133">
        <f>+'Financing Activities Assumption'!W19</f>
        <v>0</v>
      </c>
      <c r="Y66" s="133">
        <f>+'Financing Activities Assumption'!X19</f>
        <v>0</v>
      </c>
      <c r="Z66" s="133">
        <f>+'Financing Activities Assumption'!Y19</f>
        <v>0</v>
      </c>
      <c r="AA66" s="133">
        <f>+'Financing Activities Assumption'!Z19</f>
        <v>0</v>
      </c>
      <c r="AB66" s="133">
        <f>+'Financing Activities Assumption'!AA19</f>
        <v>0</v>
      </c>
      <c r="AC66" s="133">
        <f>+'Financing Activities Assumption'!AB19</f>
        <v>0</v>
      </c>
      <c r="AD66" s="133">
        <f>+'Financing Activities Assumption'!AC19</f>
        <v>0</v>
      </c>
      <c r="AE66" s="133">
        <f>+'Financing Activities Assumption'!AD19</f>
        <v>0</v>
      </c>
      <c r="AG66" s="63">
        <f>SUM(T66:AE66)</f>
        <v>0</v>
      </c>
    </row>
    <row r="67" spans="2:33" ht="14.25">
      <c r="B67" s="52" t="s">
        <v>176</v>
      </c>
      <c r="C67" s="62"/>
      <c r="E67" s="171">
        <f>+'Financing Activities Assumption'!F20</f>
        <v>0</v>
      </c>
      <c r="F67" s="171">
        <f>+'Financing Activities Assumption'!G20</f>
        <v>0</v>
      </c>
      <c r="G67" s="171">
        <f>+'Financing Activities Assumption'!H20</f>
        <v>0</v>
      </c>
      <c r="H67" s="171">
        <f>+'Financing Activities Assumption'!I20</f>
        <v>0</v>
      </c>
      <c r="I67" s="171">
        <f>+'Financing Activities Assumption'!J20</f>
        <v>0</v>
      </c>
      <c r="J67" s="171">
        <f>+'Financing Activities Assumption'!K20</f>
        <v>0</v>
      </c>
      <c r="K67" s="171">
        <f>+'Financing Activities Assumption'!L20</f>
        <v>0</v>
      </c>
      <c r="L67" s="171">
        <f>+'Financing Activities Assumption'!M20</f>
        <v>0</v>
      </c>
      <c r="M67" s="171">
        <f>+'Financing Activities Assumption'!N20</f>
        <v>0</v>
      </c>
      <c r="N67" s="171">
        <f>+'Financing Activities Assumption'!O20</f>
        <v>0</v>
      </c>
      <c r="O67" s="171">
        <f>+'Financing Activities Assumption'!P20</f>
        <v>0</v>
      </c>
      <c r="P67" s="171">
        <f>+'Financing Activities Assumption'!Q20</f>
        <v>0</v>
      </c>
      <c r="R67" s="63">
        <f>SUM(E67:P67)</f>
        <v>0</v>
      </c>
      <c r="T67" s="133">
        <f>+'Financing Activities Assumption'!S20</f>
        <v>0</v>
      </c>
      <c r="U67" s="133">
        <f>+'Financing Activities Assumption'!T20</f>
        <v>0</v>
      </c>
      <c r="V67" s="133">
        <f>+'Financing Activities Assumption'!U20</f>
        <v>0</v>
      </c>
      <c r="W67" s="133">
        <f>+'Financing Activities Assumption'!V20</f>
        <v>0</v>
      </c>
      <c r="X67" s="133">
        <f>+'Financing Activities Assumption'!W20</f>
        <v>0</v>
      </c>
      <c r="Y67" s="133">
        <f>+'Financing Activities Assumption'!X20</f>
        <v>0</v>
      </c>
      <c r="Z67" s="133">
        <f>+'Financing Activities Assumption'!Y20</f>
        <v>0</v>
      </c>
      <c r="AA67" s="133">
        <f>+'Financing Activities Assumption'!Z20</f>
        <v>0</v>
      </c>
      <c r="AB67" s="133">
        <f>+'Financing Activities Assumption'!AA20</f>
        <v>0</v>
      </c>
      <c r="AC67" s="133">
        <f>+'Financing Activities Assumption'!AB20</f>
        <v>0</v>
      </c>
      <c r="AD67" s="133">
        <f>+'Financing Activities Assumption'!AC20</f>
        <v>0</v>
      </c>
      <c r="AE67" s="133">
        <f>+'Financing Activities Assumption'!AD20</f>
        <v>0</v>
      </c>
      <c r="AG67" s="63">
        <f>SUM(T67:AE67)</f>
        <v>0</v>
      </c>
    </row>
    <row r="68" spans="1:33" ht="14.25">
      <c r="A68" s="51" t="s">
        <v>178</v>
      </c>
      <c r="C68" s="62"/>
      <c r="E68" s="72">
        <f>+E63-E64+E65-E66-E67</f>
        <v>0</v>
      </c>
      <c r="F68" s="72">
        <f aca="true" t="shared" si="26" ref="F68:R68">+F63-F64+F65-F66-F67</f>
        <v>0</v>
      </c>
      <c r="G68" s="72">
        <f t="shared" si="26"/>
        <v>0</v>
      </c>
      <c r="H68" s="72">
        <f t="shared" si="26"/>
        <v>0</v>
      </c>
      <c r="I68" s="72">
        <f t="shared" si="26"/>
        <v>0</v>
      </c>
      <c r="J68" s="72">
        <f t="shared" si="26"/>
        <v>0</v>
      </c>
      <c r="K68" s="72">
        <f t="shared" si="26"/>
        <v>0</v>
      </c>
      <c r="L68" s="72">
        <f t="shared" si="26"/>
        <v>0</v>
      </c>
      <c r="M68" s="72">
        <f t="shared" si="26"/>
        <v>0</v>
      </c>
      <c r="N68" s="72">
        <f t="shared" si="26"/>
        <v>0</v>
      </c>
      <c r="O68" s="72">
        <f t="shared" si="26"/>
        <v>0</v>
      </c>
      <c r="P68" s="72">
        <f t="shared" si="26"/>
        <v>0</v>
      </c>
      <c r="R68" s="71">
        <f t="shared" si="26"/>
        <v>0</v>
      </c>
      <c r="T68" s="71">
        <f aca="true" t="shared" si="27" ref="T68:AE68">+T63-T64+T65-T66-T67</f>
        <v>0</v>
      </c>
      <c r="U68" s="71">
        <f t="shared" si="27"/>
        <v>0</v>
      </c>
      <c r="V68" s="71">
        <f t="shared" si="27"/>
        <v>0</v>
      </c>
      <c r="W68" s="71">
        <f t="shared" si="27"/>
        <v>0</v>
      </c>
      <c r="X68" s="71">
        <f t="shared" si="27"/>
        <v>0</v>
      </c>
      <c r="Y68" s="71">
        <f t="shared" si="27"/>
        <v>0</v>
      </c>
      <c r="Z68" s="71">
        <f t="shared" si="27"/>
        <v>0</v>
      </c>
      <c r="AA68" s="71">
        <f t="shared" si="27"/>
        <v>0</v>
      </c>
      <c r="AB68" s="71">
        <f t="shared" si="27"/>
        <v>0</v>
      </c>
      <c r="AC68" s="71">
        <f t="shared" si="27"/>
        <v>0</v>
      </c>
      <c r="AD68" s="71">
        <f t="shared" si="27"/>
        <v>0</v>
      </c>
      <c r="AE68" s="71">
        <f t="shared" si="27"/>
        <v>0</v>
      </c>
      <c r="AG68" s="71">
        <f>+AG63-AG64+AG65-AG66-AG67</f>
        <v>0</v>
      </c>
    </row>
    <row r="69" spans="20:22" ht="14.25">
      <c r="T69" s="63"/>
      <c r="U69" s="63"/>
      <c r="V69" s="63"/>
    </row>
    <row r="70" spans="1:33" ht="14.25">
      <c r="A70" s="51" t="s">
        <v>8</v>
      </c>
      <c r="C70" s="74"/>
      <c r="D70" s="75"/>
      <c r="E70" s="76">
        <f>+E68+E60</f>
        <v>0</v>
      </c>
      <c r="F70" s="76">
        <f aca="true" t="shared" si="28" ref="F70:P70">+F68+F60</f>
        <v>0</v>
      </c>
      <c r="G70" s="76">
        <f t="shared" si="28"/>
        <v>0</v>
      </c>
      <c r="H70" s="76">
        <f t="shared" si="28"/>
        <v>0</v>
      </c>
      <c r="I70" s="76">
        <f t="shared" si="28"/>
        <v>0</v>
      </c>
      <c r="J70" s="76">
        <f t="shared" si="28"/>
        <v>0</v>
      </c>
      <c r="K70" s="76">
        <f t="shared" si="28"/>
        <v>0</v>
      </c>
      <c r="L70" s="76">
        <f t="shared" si="28"/>
        <v>0</v>
      </c>
      <c r="M70" s="76">
        <f t="shared" si="28"/>
        <v>0</v>
      </c>
      <c r="N70" s="76">
        <f t="shared" si="28"/>
        <v>0</v>
      </c>
      <c r="O70" s="76">
        <f t="shared" si="28"/>
        <v>0</v>
      </c>
      <c r="P70" s="76">
        <f t="shared" si="28"/>
        <v>0</v>
      </c>
      <c r="Q70" s="77"/>
      <c r="R70" s="76">
        <f>+R68+R60</f>
        <v>0</v>
      </c>
      <c r="S70" s="77"/>
      <c r="T70" s="76">
        <f aca="true" t="shared" si="29" ref="T70:AE70">+T68+T60</f>
        <v>0</v>
      </c>
      <c r="U70" s="76">
        <f t="shared" si="29"/>
        <v>0</v>
      </c>
      <c r="V70" s="76">
        <f t="shared" si="29"/>
        <v>0</v>
      </c>
      <c r="W70" s="76">
        <f t="shared" si="29"/>
        <v>0</v>
      </c>
      <c r="X70" s="76">
        <f t="shared" si="29"/>
        <v>0</v>
      </c>
      <c r="Y70" s="76">
        <f t="shared" si="29"/>
        <v>0</v>
      </c>
      <c r="Z70" s="76">
        <f t="shared" si="29"/>
        <v>0</v>
      </c>
      <c r="AA70" s="76">
        <f t="shared" si="29"/>
        <v>0</v>
      </c>
      <c r="AB70" s="76">
        <f t="shared" si="29"/>
        <v>0</v>
      </c>
      <c r="AC70" s="76">
        <f t="shared" si="29"/>
        <v>0</v>
      </c>
      <c r="AD70" s="76">
        <f t="shared" si="29"/>
        <v>0</v>
      </c>
      <c r="AE70" s="76">
        <f t="shared" si="29"/>
        <v>0</v>
      </c>
      <c r="AF70" s="77"/>
      <c r="AG70" s="76">
        <f>+AG68+AG60</f>
        <v>0</v>
      </c>
    </row>
    <row r="71" spans="3:33" ht="14.25">
      <c r="C71" s="74"/>
      <c r="D71" s="75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7"/>
      <c r="R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7"/>
      <c r="AG71" s="76"/>
    </row>
    <row r="72" spans="1:33" ht="14.25">
      <c r="A72" s="51" t="s">
        <v>9</v>
      </c>
      <c r="C72" s="74"/>
      <c r="D72" s="75"/>
      <c r="E72" s="78">
        <f>+'Report Formatting and Setup'!K11</f>
        <v>10000</v>
      </c>
      <c r="F72" s="78">
        <f>+E74</f>
        <v>10000</v>
      </c>
      <c r="G72" s="78">
        <f aca="true" t="shared" si="30" ref="G72:P72">+F74</f>
        <v>10000</v>
      </c>
      <c r="H72" s="78">
        <f t="shared" si="30"/>
        <v>10000</v>
      </c>
      <c r="I72" s="78">
        <f t="shared" si="30"/>
        <v>10000</v>
      </c>
      <c r="J72" s="78">
        <f t="shared" si="30"/>
        <v>10000</v>
      </c>
      <c r="K72" s="78">
        <f t="shared" si="30"/>
        <v>10000</v>
      </c>
      <c r="L72" s="78">
        <f t="shared" si="30"/>
        <v>10000</v>
      </c>
      <c r="M72" s="78">
        <f t="shared" si="30"/>
        <v>10000</v>
      </c>
      <c r="N72" s="78">
        <f t="shared" si="30"/>
        <v>10000</v>
      </c>
      <c r="O72" s="78">
        <f t="shared" si="30"/>
        <v>10000</v>
      </c>
      <c r="P72" s="78">
        <f t="shared" si="30"/>
        <v>10000</v>
      </c>
      <c r="Q72" s="77"/>
      <c r="R72" s="78">
        <f>+E72</f>
        <v>10000</v>
      </c>
      <c r="S72" s="77"/>
      <c r="T72" s="78">
        <f>+P74</f>
        <v>10000</v>
      </c>
      <c r="U72" s="78">
        <f aca="true" t="shared" si="31" ref="U72:AE72">+T74</f>
        <v>10000</v>
      </c>
      <c r="V72" s="78">
        <f t="shared" si="31"/>
        <v>10000</v>
      </c>
      <c r="W72" s="78">
        <f t="shared" si="31"/>
        <v>10000</v>
      </c>
      <c r="X72" s="78">
        <f t="shared" si="31"/>
        <v>10000</v>
      </c>
      <c r="Y72" s="78">
        <f t="shared" si="31"/>
        <v>10000</v>
      </c>
      <c r="Z72" s="78">
        <f t="shared" si="31"/>
        <v>10000</v>
      </c>
      <c r="AA72" s="78">
        <f t="shared" si="31"/>
        <v>10000</v>
      </c>
      <c r="AB72" s="78">
        <f t="shared" si="31"/>
        <v>10000</v>
      </c>
      <c r="AC72" s="78">
        <f t="shared" si="31"/>
        <v>10000</v>
      </c>
      <c r="AD72" s="78">
        <f t="shared" si="31"/>
        <v>10000</v>
      </c>
      <c r="AE72" s="78">
        <f t="shared" si="31"/>
        <v>10000</v>
      </c>
      <c r="AF72" s="77"/>
      <c r="AG72" s="78">
        <f>+T72</f>
        <v>10000</v>
      </c>
    </row>
    <row r="73" spans="3:33" ht="14.25">
      <c r="C73" s="74"/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7"/>
      <c r="R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7"/>
      <c r="AG73" s="76"/>
    </row>
    <row r="74" spans="1:33" s="69" customFormat="1" ht="15" thickBot="1">
      <c r="A74" s="65" t="s">
        <v>10</v>
      </c>
      <c r="B74" s="66"/>
      <c r="C74" s="79"/>
      <c r="D74" s="80"/>
      <c r="E74" s="81">
        <f>+E70+E72</f>
        <v>10000</v>
      </c>
      <c r="F74" s="81">
        <f aca="true" t="shared" si="32" ref="F74:R74">+F70+F72</f>
        <v>10000</v>
      </c>
      <c r="G74" s="81">
        <f t="shared" si="32"/>
        <v>10000</v>
      </c>
      <c r="H74" s="81">
        <f t="shared" si="32"/>
        <v>10000</v>
      </c>
      <c r="I74" s="81">
        <f t="shared" si="32"/>
        <v>10000</v>
      </c>
      <c r="J74" s="81">
        <f t="shared" si="32"/>
        <v>10000</v>
      </c>
      <c r="K74" s="81">
        <f t="shared" si="32"/>
        <v>10000</v>
      </c>
      <c r="L74" s="81">
        <f t="shared" si="32"/>
        <v>10000</v>
      </c>
      <c r="M74" s="81">
        <f t="shared" si="32"/>
        <v>10000</v>
      </c>
      <c r="N74" s="81">
        <f t="shared" si="32"/>
        <v>10000</v>
      </c>
      <c r="O74" s="81">
        <f t="shared" si="32"/>
        <v>10000</v>
      </c>
      <c r="P74" s="81">
        <f t="shared" si="32"/>
        <v>10000</v>
      </c>
      <c r="Q74" s="70"/>
      <c r="R74" s="81">
        <f t="shared" si="32"/>
        <v>10000</v>
      </c>
      <c r="S74" s="70"/>
      <c r="T74" s="81">
        <f>+T70+T72</f>
        <v>10000</v>
      </c>
      <c r="U74" s="81">
        <f aca="true" t="shared" si="33" ref="U74:AE74">+U70+U72</f>
        <v>10000</v>
      </c>
      <c r="V74" s="81">
        <f t="shared" si="33"/>
        <v>10000</v>
      </c>
      <c r="W74" s="81">
        <f t="shared" si="33"/>
        <v>10000</v>
      </c>
      <c r="X74" s="81">
        <f t="shared" si="33"/>
        <v>10000</v>
      </c>
      <c r="Y74" s="81">
        <f t="shared" si="33"/>
        <v>10000</v>
      </c>
      <c r="Z74" s="81">
        <f t="shared" si="33"/>
        <v>10000</v>
      </c>
      <c r="AA74" s="81">
        <f t="shared" si="33"/>
        <v>10000</v>
      </c>
      <c r="AB74" s="81">
        <f t="shared" si="33"/>
        <v>10000</v>
      </c>
      <c r="AC74" s="81">
        <f t="shared" si="33"/>
        <v>10000</v>
      </c>
      <c r="AD74" s="81">
        <f t="shared" si="33"/>
        <v>10000</v>
      </c>
      <c r="AE74" s="81">
        <f t="shared" si="33"/>
        <v>10000</v>
      </c>
      <c r="AF74" s="70"/>
      <c r="AG74" s="81">
        <f>+AG70+AG72</f>
        <v>10000</v>
      </c>
    </row>
    <row r="75" spans="3:13" ht="15" thickTop="1">
      <c r="C75" s="74"/>
      <c r="D75" s="75"/>
      <c r="E75" s="76"/>
      <c r="F75" s="76"/>
      <c r="G75" s="76"/>
      <c r="H75" s="76"/>
      <c r="I75" s="76"/>
      <c r="J75" s="76"/>
      <c r="K75" s="76"/>
      <c r="L75" s="76"/>
      <c r="M75" s="76"/>
    </row>
    <row r="76" spans="3:21" ht="14.25">
      <c r="C76" s="74"/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7"/>
      <c r="R76" s="76"/>
      <c r="S76" s="77"/>
      <c r="T76" s="77"/>
      <c r="U76" s="77"/>
    </row>
  </sheetData>
  <sheetProtection formatCells="0" formatColumns="0" formatRows="0" insertColumns="0" insertRows="0" insertHyperlinks="0" deleteColumns="0" deleteRows="0" sort="0" autoFilter="0" pivotTables="0"/>
  <mergeCells count="4">
    <mergeCell ref="E6:R6"/>
    <mergeCell ref="P1:R5"/>
    <mergeCell ref="T6:AG6"/>
    <mergeCell ref="AE1:AG5"/>
  </mergeCells>
  <printOptions/>
  <pageMargins left="0.66" right="0.1" top="0.36" bottom="0.3" header="0.1" footer="0.2"/>
  <pageSetup fitToHeight="2" fitToWidth="2" horizontalDpi="600" verticalDpi="600" orientation="landscape" scale="68" r:id="rId1"/>
  <headerFooter alignWithMargins="0">
    <oddFooter>&amp;L&amp;"Arial,Bold"Confidential&amp;CReport Print Date: &amp;D&amp;RPage &amp;P</oddFooter>
  </headerFooter>
  <rowBreaks count="2" manualBreakCount="2">
    <brk id="56" max="255" man="1"/>
    <brk id="60" max="255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D23"/>
  <sheetViews>
    <sheetView zoomScale="70" zoomScaleNormal="7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16" sqref="F16"/>
    </sheetView>
  </sheetViews>
  <sheetFormatPr defaultColWidth="9.140625" defaultRowHeight="12.75"/>
  <cols>
    <col min="1" max="1" width="0.85546875" style="75" customWidth="1"/>
    <col min="2" max="2" width="2.7109375" style="54" customWidth="1"/>
    <col min="3" max="3" width="0.85546875" style="54" customWidth="1"/>
    <col min="4" max="4" width="11.7109375" style="54" customWidth="1"/>
    <col min="5" max="5" width="16.00390625" style="155" customWidth="1"/>
    <col min="6" max="17" width="14.7109375" style="83" customWidth="1"/>
    <col min="18" max="18" width="0.85546875" style="83" customWidth="1"/>
    <col min="19" max="30" width="14.7109375" style="83" customWidth="1"/>
    <col min="31" max="16384" width="9.140625" style="83" customWidth="1"/>
  </cols>
  <sheetData>
    <row r="1" ht="15.75">
      <c r="A1" s="139" t="str">
        <f>+'Cash Management Report'!A1</f>
        <v>Important Company LLC</v>
      </c>
    </row>
    <row r="2" ht="12.75">
      <c r="A2" s="75" t="s">
        <v>379</v>
      </c>
    </row>
    <row r="3" spans="1:30" s="54" customFormat="1" ht="12.75">
      <c r="A3" s="75" t="s">
        <v>400</v>
      </c>
      <c r="B3" s="156"/>
      <c r="C3" s="156"/>
      <c r="D3" s="156"/>
      <c r="E3" s="155"/>
      <c r="F3" s="272">
        <f>+'Report Formatting and Setup'!J7</f>
        <v>2010</v>
      </c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S3" s="272">
        <f>+F3+1</f>
        <v>2011</v>
      </c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</row>
    <row r="4" spans="1:30" s="54" customFormat="1" ht="12.75">
      <c r="A4" s="75"/>
      <c r="E4" s="155"/>
      <c r="F4" s="82" t="str">
        <f>+'Detail of Cash Used'!R4</f>
        <v>Jan</v>
      </c>
      <c r="G4" s="82" t="str">
        <f>+'Detail of Cash Used'!S4</f>
        <v>Feb</v>
      </c>
      <c r="H4" s="82" t="str">
        <f>+'Detail of Cash Used'!T4</f>
        <v>Mar</v>
      </c>
      <c r="I4" s="82" t="str">
        <f>+'Detail of Cash Used'!U4</f>
        <v>Apr</v>
      </c>
      <c r="J4" s="82" t="str">
        <f>+'Detail of Cash Used'!V4</f>
        <v>May</v>
      </c>
      <c r="K4" s="82" t="str">
        <f>+'Detail of Cash Used'!W4</f>
        <v>June</v>
      </c>
      <c r="L4" s="82" t="str">
        <f>+'Detail of Cash Used'!X4</f>
        <v>July</v>
      </c>
      <c r="M4" s="82" t="str">
        <f>+'Detail of Cash Used'!Y4</f>
        <v>Aug</v>
      </c>
      <c r="N4" s="82" t="str">
        <f>+'Detail of Cash Used'!Z4</f>
        <v>Sept</v>
      </c>
      <c r="O4" s="82" t="str">
        <f>+'Detail of Cash Used'!AA4</f>
        <v>Oct</v>
      </c>
      <c r="P4" s="82" t="str">
        <f>+'Detail of Cash Used'!AB4</f>
        <v>Nov</v>
      </c>
      <c r="Q4" s="82" t="str">
        <f>+'Detail of Cash Used'!AC4</f>
        <v>Dec</v>
      </c>
      <c r="S4" s="82" t="str">
        <f>+'Detail of Cash Used'!AF4</f>
        <v>Jan</v>
      </c>
      <c r="T4" s="82" t="str">
        <f>+'Detail of Cash Used'!AG4</f>
        <v>Feb</v>
      </c>
      <c r="U4" s="82" t="str">
        <f>+'Detail of Cash Used'!AH4</f>
        <v>Mar</v>
      </c>
      <c r="V4" s="82" t="str">
        <f>+'Detail of Cash Used'!AI4</f>
        <v>Apr</v>
      </c>
      <c r="W4" s="82" t="str">
        <f>+'Detail of Cash Used'!AJ4</f>
        <v>May</v>
      </c>
      <c r="X4" s="82" t="str">
        <f>+'Detail of Cash Used'!AK4</f>
        <v>June</v>
      </c>
      <c r="Y4" s="82" t="str">
        <f>+'Detail of Cash Used'!AL4</f>
        <v>July</v>
      </c>
      <c r="Z4" s="82" t="str">
        <f>+'Detail of Cash Used'!AM4</f>
        <v>Aug</v>
      </c>
      <c r="AA4" s="82" t="str">
        <f>+'Detail of Cash Used'!AN4</f>
        <v>Sept</v>
      </c>
      <c r="AB4" s="82" t="str">
        <f>+'Detail of Cash Used'!AO4</f>
        <v>Oct</v>
      </c>
      <c r="AC4" s="82" t="str">
        <f>+'Detail of Cash Used'!AP4</f>
        <v>Nov</v>
      </c>
      <c r="AD4" s="82" t="str">
        <f>+'Detail of Cash Used'!AQ4</f>
        <v>Dec</v>
      </c>
    </row>
    <row r="5" spans="1:5" s="131" customFormat="1" ht="18">
      <c r="A5" s="128" t="s">
        <v>392</v>
      </c>
      <c r="B5" s="129"/>
      <c r="C5" s="129"/>
      <c r="D5" s="129"/>
      <c r="E5" s="130"/>
    </row>
    <row r="6" spans="1:5" s="131" customFormat="1" ht="18">
      <c r="A6" s="128" t="s">
        <v>379</v>
      </c>
      <c r="B6" s="129"/>
      <c r="C6" s="129"/>
      <c r="D6" s="129"/>
      <c r="E6" s="130"/>
    </row>
    <row r="7" spans="2:30" ht="12.75">
      <c r="B7" s="75" t="s">
        <v>9</v>
      </c>
      <c r="F7" s="83">
        <f>+'Cash Management Report'!E72</f>
        <v>10000</v>
      </c>
      <c r="G7" s="83">
        <f>+F22</f>
        <v>10000</v>
      </c>
      <c r="H7" s="83">
        <f aca="true" t="shared" si="0" ref="H7:Q7">+G22</f>
        <v>10000</v>
      </c>
      <c r="I7" s="83">
        <f t="shared" si="0"/>
        <v>10000</v>
      </c>
      <c r="J7" s="83">
        <f t="shared" si="0"/>
        <v>10000</v>
      </c>
      <c r="K7" s="83">
        <f t="shared" si="0"/>
        <v>10000</v>
      </c>
      <c r="L7" s="83">
        <f t="shared" si="0"/>
        <v>10000</v>
      </c>
      <c r="M7" s="83">
        <f t="shared" si="0"/>
        <v>10000</v>
      </c>
      <c r="N7" s="83">
        <f t="shared" si="0"/>
        <v>10000</v>
      </c>
      <c r="O7" s="83">
        <f t="shared" si="0"/>
        <v>10000</v>
      </c>
      <c r="P7" s="83">
        <f t="shared" si="0"/>
        <v>10000</v>
      </c>
      <c r="Q7" s="83">
        <f t="shared" si="0"/>
        <v>10000</v>
      </c>
      <c r="S7" s="83">
        <f>+Q22</f>
        <v>10000</v>
      </c>
      <c r="T7" s="83">
        <f>+S22</f>
        <v>10000</v>
      </c>
      <c r="U7" s="83">
        <f aca="true" t="shared" si="1" ref="U7:AD7">+T22</f>
        <v>10000</v>
      </c>
      <c r="V7" s="83">
        <f t="shared" si="1"/>
        <v>10000</v>
      </c>
      <c r="W7" s="83">
        <f t="shared" si="1"/>
        <v>10000</v>
      </c>
      <c r="X7" s="83">
        <f t="shared" si="1"/>
        <v>10000</v>
      </c>
      <c r="Y7" s="83">
        <f t="shared" si="1"/>
        <v>10000</v>
      </c>
      <c r="Z7" s="83">
        <f t="shared" si="1"/>
        <v>10000</v>
      </c>
      <c r="AA7" s="83">
        <f t="shared" si="1"/>
        <v>10000</v>
      </c>
      <c r="AB7" s="83">
        <f t="shared" si="1"/>
        <v>10000</v>
      </c>
      <c r="AC7" s="83">
        <f t="shared" si="1"/>
        <v>10000</v>
      </c>
      <c r="AD7" s="83">
        <f t="shared" si="1"/>
        <v>10000</v>
      </c>
    </row>
    <row r="8" spans="2:30" ht="12.75">
      <c r="B8" s="75"/>
      <c r="C8" s="54" t="s">
        <v>381</v>
      </c>
      <c r="F8" s="83">
        <f>+'Cash Management Report'!E13</f>
        <v>0</v>
      </c>
      <c r="G8" s="83">
        <f>+'Cash Management Report'!F13</f>
        <v>0</v>
      </c>
      <c r="H8" s="83">
        <f>+'Cash Management Report'!G13</f>
        <v>0</v>
      </c>
      <c r="I8" s="83">
        <f>+'Cash Management Report'!H13</f>
        <v>0</v>
      </c>
      <c r="J8" s="83">
        <f>+'Cash Management Report'!I13</f>
        <v>0</v>
      </c>
      <c r="K8" s="83">
        <f>+'Cash Management Report'!J13</f>
        <v>0</v>
      </c>
      <c r="L8" s="83">
        <f>+'Cash Management Report'!K13</f>
        <v>0</v>
      </c>
      <c r="M8" s="83">
        <f>+'Cash Management Report'!L13</f>
        <v>0</v>
      </c>
      <c r="N8" s="83">
        <f>+'Cash Management Report'!M13</f>
        <v>0</v>
      </c>
      <c r="O8" s="83">
        <f>+'Cash Management Report'!N13</f>
        <v>0</v>
      </c>
      <c r="P8" s="83">
        <f>+'Cash Management Report'!O13</f>
        <v>0</v>
      </c>
      <c r="Q8" s="83">
        <f>+'Cash Management Report'!P13</f>
        <v>0</v>
      </c>
      <c r="S8" s="83">
        <f>+'Cash Management Report'!T13</f>
        <v>0</v>
      </c>
      <c r="T8" s="83">
        <f>+'Cash Management Report'!U13</f>
        <v>0</v>
      </c>
      <c r="U8" s="83">
        <f>+'Cash Management Report'!V13</f>
        <v>0</v>
      </c>
      <c r="V8" s="83">
        <f>+'Cash Management Report'!W13</f>
        <v>0</v>
      </c>
      <c r="W8" s="83">
        <f>+'Cash Management Report'!X13</f>
        <v>0</v>
      </c>
      <c r="X8" s="83">
        <f>+'Cash Management Report'!Y13</f>
        <v>0</v>
      </c>
      <c r="Y8" s="83">
        <f>+'Cash Management Report'!Z13</f>
        <v>0</v>
      </c>
      <c r="Z8" s="83">
        <f>+'Cash Management Report'!AA13</f>
        <v>0</v>
      </c>
      <c r="AA8" s="83">
        <f>+'Cash Management Report'!AB13</f>
        <v>0</v>
      </c>
      <c r="AB8" s="83">
        <f>+'Cash Management Report'!AC13</f>
        <v>0</v>
      </c>
      <c r="AC8" s="83">
        <f>+'Cash Management Report'!AD13</f>
        <v>0</v>
      </c>
      <c r="AD8" s="83">
        <f>+'Cash Management Report'!AE13</f>
        <v>0</v>
      </c>
    </row>
    <row r="9" spans="2:30" ht="12.75">
      <c r="B9" s="75"/>
      <c r="C9" s="54" t="s">
        <v>382</v>
      </c>
      <c r="F9" s="85">
        <f>+'Cash Management Report'!E56</f>
        <v>0</v>
      </c>
      <c r="G9" s="85">
        <f>+'Cash Management Report'!F56</f>
        <v>0</v>
      </c>
      <c r="H9" s="85">
        <f>+'Cash Management Report'!G56</f>
        <v>0</v>
      </c>
      <c r="I9" s="85">
        <f>+'Cash Management Report'!H56</f>
        <v>0</v>
      </c>
      <c r="J9" s="85">
        <f>+'Cash Management Report'!I56</f>
        <v>0</v>
      </c>
      <c r="K9" s="85">
        <f>+'Cash Management Report'!J56</f>
        <v>0</v>
      </c>
      <c r="L9" s="85">
        <f>+'Cash Management Report'!K56</f>
        <v>0</v>
      </c>
      <c r="M9" s="85">
        <f>+'Cash Management Report'!L56</f>
        <v>0</v>
      </c>
      <c r="N9" s="85">
        <f>+'Cash Management Report'!M56</f>
        <v>0</v>
      </c>
      <c r="O9" s="85">
        <f>+'Cash Management Report'!N56</f>
        <v>0</v>
      </c>
      <c r="P9" s="85">
        <f>+'Cash Management Report'!O56</f>
        <v>0</v>
      </c>
      <c r="Q9" s="85">
        <f>+'Cash Management Report'!P56</f>
        <v>0</v>
      </c>
      <c r="S9" s="85">
        <f>+'Cash Management Report'!T56</f>
        <v>0</v>
      </c>
      <c r="T9" s="85">
        <f>+'Cash Management Report'!U56</f>
        <v>0</v>
      </c>
      <c r="U9" s="85">
        <f>+'Cash Management Report'!V56</f>
        <v>0</v>
      </c>
      <c r="V9" s="85">
        <f>+'Cash Management Report'!W56</f>
        <v>0</v>
      </c>
      <c r="W9" s="85">
        <f>+'Cash Management Report'!X56</f>
        <v>0</v>
      </c>
      <c r="X9" s="85">
        <f>+'Cash Management Report'!Y56</f>
        <v>0</v>
      </c>
      <c r="Y9" s="85">
        <f>+'Cash Management Report'!Z56</f>
        <v>0</v>
      </c>
      <c r="Z9" s="85">
        <f>+'Cash Management Report'!AA56</f>
        <v>0</v>
      </c>
      <c r="AA9" s="85">
        <f>+'Cash Management Report'!AB56</f>
        <v>0</v>
      </c>
      <c r="AB9" s="85">
        <f>+'Cash Management Report'!AC56</f>
        <v>0</v>
      </c>
      <c r="AC9" s="85">
        <f>+'Cash Management Report'!AD56</f>
        <v>0</v>
      </c>
      <c r="AD9" s="85">
        <f>+'Cash Management Report'!AE56</f>
        <v>0</v>
      </c>
    </row>
    <row r="10" spans="2:30" ht="12.75">
      <c r="B10" s="75"/>
      <c r="D10" s="54" t="s">
        <v>383</v>
      </c>
      <c r="F10" s="83">
        <f aca="true" t="shared" si="2" ref="F10:Q10">+F8-F9</f>
        <v>0</v>
      </c>
      <c r="G10" s="83">
        <f t="shared" si="2"/>
        <v>0</v>
      </c>
      <c r="H10" s="83">
        <f t="shared" si="2"/>
        <v>0</v>
      </c>
      <c r="I10" s="83">
        <f t="shared" si="2"/>
        <v>0</v>
      </c>
      <c r="J10" s="83">
        <f t="shared" si="2"/>
        <v>0</v>
      </c>
      <c r="K10" s="83">
        <f t="shared" si="2"/>
        <v>0</v>
      </c>
      <c r="L10" s="83">
        <f t="shared" si="2"/>
        <v>0</v>
      </c>
      <c r="M10" s="83">
        <f t="shared" si="2"/>
        <v>0</v>
      </c>
      <c r="N10" s="83">
        <f t="shared" si="2"/>
        <v>0</v>
      </c>
      <c r="O10" s="83">
        <f t="shared" si="2"/>
        <v>0</v>
      </c>
      <c r="P10" s="83">
        <f t="shared" si="2"/>
        <v>0</v>
      </c>
      <c r="Q10" s="83">
        <f t="shared" si="2"/>
        <v>0</v>
      </c>
      <c r="S10" s="83">
        <f aca="true" t="shared" si="3" ref="S10:AD10">+S8-S9</f>
        <v>0</v>
      </c>
      <c r="T10" s="83">
        <f t="shared" si="3"/>
        <v>0</v>
      </c>
      <c r="U10" s="83">
        <f t="shared" si="3"/>
        <v>0</v>
      </c>
      <c r="V10" s="83">
        <f t="shared" si="3"/>
        <v>0</v>
      </c>
      <c r="W10" s="83">
        <f t="shared" si="3"/>
        <v>0</v>
      </c>
      <c r="X10" s="83">
        <f t="shared" si="3"/>
        <v>0</v>
      </c>
      <c r="Y10" s="83">
        <f t="shared" si="3"/>
        <v>0</v>
      </c>
      <c r="Z10" s="83">
        <f t="shared" si="3"/>
        <v>0</v>
      </c>
      <c r="AA10" s="83">
        <f t="shared" si="3"/>
        <v>0</v>
      </c>
      <c r="AB10" s="83">
        <f t="shared" si="3"/>
        <v>0</v>
      </c>
      <c r="AC10" s="83">
        <f t="shared" si="3"/>
        <v>0</v>
      </c>
      <c r="AD10" s="83">
        <f t="shared" si="3"/>
        <v>0</v>
      </c>
    </row>
    <row r="11" ht="12.75">
      <c r="B11" s="75" t="s">
        <v>385</v>
      </c>
    </row>
    <row r="12" spans="2:30" ht="12.75">
      <c r="B12" s="75"/>
      <c r="C12" s="75" t="s">
        <v>379</v>
      </c>
      <c r="F12" s="85">
        <f aca="true" t="shared" si="4" ref="F12:Q12">+F7+F10</f>
        <v>10000</v>
      </c>
      <c r="G12" s="85">
        <f t="shared" si="4"/>
        <v>10000</v>
      </c>
      <c r="H12" s="85">
        <f t="shared" si="4"/>
        <v>10000</v>
      </c>
      <c r="I12" s="85">
        <f t="shared" si="4"/>
        <v>10000</v>
      </c>
      <c r="J12" s="85">
        <f t="shared" si="4"/>
        <v>10000</v>
      </c>
      <c r="K12" s="85">
        <f t="shared" si="4"/>
        <v>10000</v>
      </c>
      <c r="L12" s="85">
        <f t="shared" si="4"/>
        <v>10000</v>
      </c>
      <c r="M12" s="85">
        <f t="shared" si="4"/>
        <v>10000</v>
      </c>
      <c r="N12" s="85">
        <f t="shared" si="4"/>
        <v>10000</v>
      </c>
      <c r="O12" s="85">
        <f t="shared" si="4"/>
        <v>10000</v>
      </c>
      <c r="P12" s="85">
        <f t="shared" si="4"/>
        <v>10000</v>
      </c>
      <c r="Q12" s="85">
        <f t="shared" si="4"/>
        <v>10000</v>
      </c>
      <c r="S12" s="85">
        <f aca="true" t="shared" si="5" ref="S12:AD12">+S7+S10</f>
        <v>10000</v>
      </c>
      <c r="T12" s="85">
        <f t="shared" si="5"/>
        <v>10000</v>
      </c>
      <c r="U12" s="85">
        <f t="shared" si="5"/>
        <v>10000</v>
      </c>
      <c r="V12" s="85">
        <f t="shared" si="5"/>
        <v>10000</v>
      </c>
      <c r="W12" s="85">
        <f t="shared" si="5"/>
        <v>10000</v>
      </c>
      <c r="X12" s="85">
        <f t="shared" si="5"/>
        <v>10000</v>
      </c>
      <c r="Y12" s="85">
        <f t="shared" si="5"/>
        <v>10000</v>
      </c>
      <c r="Z12" s="85">
        <f t="shared" si="5"/>
        <v>10000</v>
      </c>
      <c r="AA12" s="85">
        <f t="shared" si="5"/>
        <v>10000</v>
      </c>
      <c r="AB12" s="85">
        <f t="shared" si="5"/>
        <v>10000</v>
      </c>
      <c r="AC12" s="85">
        <f t="shared" si="5"/>
        <v>10000</v>
      </c>
      <c r="AD12" s="85">
        <f t="shared" si="5"/>
        <v>10000</v>
      </c>
    </row>
    <row r="13" spans="1:30" s="138" customFormat="1" ht="12.75">
      <c r="A13" s="134"/>
      <c r="B13" s="75" t="s">
        <v>399</v>
      </c>
      <c r="C13" s="134"/>
      <c r="D13" s="134"/>
      <c r="E13" s="137"/>
      <c r="F13" s="135" t="str">
        <f aca="true" t="shared" si="6" ref="F13:Q13">IF(F12&gt;0,"Ok","You need cash!")</f>
        <v>Ok</v>
      </c>
      <c r="G13" s="135" t="str">
        <f t="shared" si="6"/>
        <v>Ok</v>
      </c>
      <c r="H13" s="135" t="str">
        <f t="shared" si="6"/>
        <v>Ok</v>
      </c>
      <c r="I13" s="135" t="str">
        <f t="shared" si="6"/>
        <v>Ok</v>
      </c>
      <c r="J13" s="135" t="str">
        <f t="shared" si="6"/>
        <v>Ok</v>
      </c>
      <c r="K13" s="135" t="str">
        <f t="shared" si="6"/>
        <v>Ok</v>
      </c>
      <c r="L13" s="135" t="str">
        <f t="shared" si="6"/>
        <v>Ok</v>
      </c>
      <c r="M13" s="135" t="str">
        <f t="shared" si="6"/>
        <v>Ok</v>
      </c>
      <c r="N13" s="135" t="str">
        <f t="shared" si="6"/>
        <v>Ok</v>
      </c>
      <c r="O13" s="135" t="str">
        <f t="shared" si="6"/>
        <v>Ok</v>
      </c>
      <c r="P13" s="135" t="str">
        <f t="shared" si="6"/>
        <v>Ok</v>
      </c>
      <c r="Q13" s="135" t="str">
        <f t="shared" si="6"/>
        <v>Ok</v>
      </c>
      <c r="S13" s="135" t="str">
        <f aca="true" t="shared" si="7" ref="S13:AD13">IF(S12&gt;0,"Ok","You need cash!")</f>
        <v>Ok</v>
      </c>
      <c r="T13" s="135" t="str">
        <f t="shared" si="7"/>
        <v>Ok</v>
      </c>
      <c r="U13" s="135" t="str">
        <f t="shared" si="7"/>
        <v>Ok</v>
      </c>
      <c r="V13" s="135" t="str">
        <f t="shared" si="7"/>
        <v>Ok</v>
      </c>
      <c r="W13" s="135" t="str">
        <f t="shared" si="7"/>
        <v>Ok</v>
      </c>
      <c r="X13" s="135" t="str">
        <f t="shared" si="7"/>
        <v>Ok</v>
      </c>
      <c r="Y13" s="135" t="str">
        <f t="shared" si="7"/>
        <v>Ok</v>
      </c>
      <c r="Z13" s="135" t="str">
        <f t="shared" si="7"/>
        <v>Ok</v>
      </c>
      <c r="AA13" s="135" t="str">
        <f t="shared" si="7"/>
        <v>Ok</v>
      </c>
      <c r="AB13" s="135" t="str">
        <f t="shared" si="7"/>
        <v>Ok</v>
      </c>
      <c r="AC13" s="135" t="str">
        <f t="shared" si="7"/>
        <v>Ok</v>
      </c>
      <c r="AD13" s="135" t="str">
        <f t="shared" si="7"/>
        <v>Ok</v>
      </c>
    </row>
    <row r="14" spans="1:30" s="138" customFormat="1" ht="12.75">
      <c r="A14" s="134"/>
      <c r="B14" s="75"/>
      <c r="C14" s="134"/>
      <c r="D14" s="134"/>
      <c r="E14" s="137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ht="12.75">
      <c r="B15" s="75" t="s">
        <v>379</v>
      </c>
    </row>
    <row r="16" spans="3:30" ht="12.75">
      <c r="C16" s="52" t="s">
        <v>172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</row>
    <row r="17" spans="3:30" ht="12.75">
      <c r="C17" s="52" t="s">
        <v>173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</row>
    <row r="18" spans="3:30" ht="12.75">
      <c r="C18" s="52" t="s">
        <v>409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</row>
    <row r="19" spans="3:30" ht="12.75">
      <c r="C19" s="52" t="s">
        <v>410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</row>
    <row r="20" spans="3:30" ht="12.75">
      <c r="C20" s="52" t="s">
        <v>411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</row>
    <row r="21" spans="6:30" ht="12.75">
      <c r="F21" s="72">
        <f aca="true" t="shared" si="8" ref="F21:Q21">+F16-F17+F18-F19-F20</f>
        <v>0</v>
      </c>
      <c r="G21" s="72">
        <f t="shared" si="8"/>
        <v>0</v>
      </c>
      <c r="H21" s="72">
        <f t="shared" si="8"/>
        <v>0</v>
      </c>
      <c r="I21" s="72">
        <f t="shared" si="8"/>
        <v>0</v>
      </c>
      <c r="J21" s="72">
        <f t="shared" si="8"/>
        <v>0</v>
      </c>
      <c r="K21" s="72">
        <f t="shared" si="8"/>
        <v>0</v>
      </c>
      <c r="L21" s="72">
        <f t="shared" si="8"/>
        <v>0</v>
      </c>
      <c r="M21" s="72">
        <f t="shared" si="8"/>
        <v>0</v>
      </c>
      <c r="N21" s="72">
        <f t="shared" si="8"/>
        <v>0</v>
      </c>
      <c r="O21" s="72">
        <f t="shared" si="8"/>
        <v>0</v>
      </c>
      <c r="P21" s="72">
        <f t="shared" si="8"/>
        <v>0</v>
      </c>
      <c r="Q21" s="72">
        <f t="shared" si="8"/>
        <v>0</v>
      </c>
      <c r="S21" s="72">
        <f aca="true" t="shared" si="9" ref="S21:AD21">+S16-S17+S18-S19-S20</f>
        <v>0</v>
      </c>
      <c r="T21" s="72">
        <f t="shared" si="9"/>
        <v>0</v>
      </c>
      <c r="U21" s="72">
        <f t="shared" si="9"/>
        <v>0</v>
      </c>
      <c r="V21" s="72">
        <f t="shared" si="9"/>
        <v>0</v>
      </c>
      <c r="W21" s="72">
        <f t="shared" si="9"/>
        <v>0</v>
      </c>
      <c r="X21" s="72">
        <f t="shared" si="9"/>
        <v>0</v>
      </c>
      <c r="Y21" s="72">
        <f t="shared" si="9"/>
        <v>0</v>
      </c>
      <c r="Z21" s="72">
        <f t="shared" si="9"/>
        <v>0</v>
      </c>
      <c r="AA21" s="72">
        <f t="shared" si="9"/>
        <v>0</v>
      </c>
      <c r="AB21" s="72">
        <f t="shared" si="9"/>
        <v>0</v>
      </c>
      <c r="AC21" s="72">
        <f t="shared" si="9"/>
        <v>0</v>
      </c>
      <c r="AD21" s="72">
        <f t="shared" si="9"/>
        <v>0</v>
      </c>
    </row>
    <row r="22" spans="2:30" ht="13.5" thickBot="1">
      <c r="B22" s="75" t="s">
        <v>384</v>
      </c>
      <c r="F22" s="86">
        <f aca="true" t="shared" si="10" ref="F22:Q22">+F12+F21</f>
        <v>10000</v>
      </c>
      <c r="G22" s="86">
        <f t="shared" si="10"/>
        <v>10000</v>
      </c>
      <c r="H22" s="86">
        <f t="shared" si="10"/>
        <v>10000</v>
      </c>
      <c r="I22" s="86">
        <f t="shared" si="10"/>
        <v>10000</v>
      </c>
      <c r="J22" s="86">
        <f t="shared" si="10"/>
        <v>10000</v>
      </c>
      <c r="K22" s="86">
        <f t="shared" si="10"/>
        <v>10000</v>
      </c>
      <c r="L22" s="86">
        <f t="shared" si="10"/>
        <v>10000</v>
      </c>
      <c r="M22" s="86">
        <f t="shared" si="10"/>
        <v>10000</v>
      </c>
      <c r="N22" s="86">
        <f t="shared" si="10"/>
        <v>10000</v>
      </c>
      <c r="O22" s="86">
        <f t="shared" si="10"/>
        <v>10000</v>
      </c>
      <c r="P22" s="86">
        <f t="shared" si="10"/>
        <v>10000</v>
      </c>
      <c r="Q22" s="86">
        <f t="shared" si="10"/>
        <v>10000</v>
      </c>
      <c r="S22" s="86">
        <f aca="true" t="shared" si="11" ref="S22:AD22">+S12+S21</f>
        <v>10000</v>
      </c>
      <c r="T22" s="86">
        <f t="shared" si="11"/>
        <v>10000</v>
      </c>
      <c r="U22" s="86">
        <f t="shared" si="11"/>
        <v>10000</v>
      </c>
      <c r="V22" s="86">
        <f t="shared" si="11"/>
        <v>10000</v>
      </c>
      <c r="W22" s="86">
        <f t="shared" si="11"/>
        <v>10000</v>
      </c>
      <c r="X22" s="86">
        <f t="shared" si="11"/>
        <v>10000</v>
      </c>
      <c r="Y22" s="86">
        <f t="shared" si="11"/>
        <v>10000</v>
      </c>
      <c r="Z22" s="86">
        <f t="shared" si="11"/>
        <v>10000</v>
      </c>
      <c r="AA22" s="86">
        <f t="shared" si="11"/>
        <v>10000</v>
      </c>
      <c r="AB22" s="86">
        <f t="shared" si="11"/>
        <v>10000</v>
      </c>
      <c r="AC22" s="86">
        <f t="shared" si="11"/>
        <v>10000</v>
      </c>
      <c r="AD22" s="86">
        <f t="shared" si="11"/>
        <v>10000</v>
      </c>
    </row>
    <row r="23" spans="1:30" s="136" customFormat="1" ht="13.5" thickTop="1">
      <c r="A23" s="75"/>
      <c r="B23" s="75" t="s">
        <v>399</v>
      </c>
      <c r="C23" s="75"/>
      <c r="D23" s="75"/>
      <c r="E23" s="132"/>
      <c r="F23" s="135" t="str">
        <f aca="true" t="shared" si="12" ref="F23:Q23">IF(F22&gt;0,"Ok","You still need cash!")</f>
        <v>Ok</v>
      </c>
      <c r="G23" s="135" t="str">
        <f t="shared" si="12"/>
        <v>Ok</v>
      </c>
      <c r="H23" s="135" t="str">
        <f t="shared" si="12"/>
        <v>Ok</v>
      </c>
      <c r="I23" s="135" t="str">
        <f t="shared" si="12"/>
        <v>Ok</v>
      </c>
      <c r="J23" s="135" t="str">
        <f t="shared" si="12"/>
        <v>Ok</v>
      </c>
      <c r="K23" s="135" t="str">
        <f t="shared" si="12"/>
        <v>Ok</v>
      </c>
      <c r="L23" s="135" t="str">
        <f t="shared" si="12"/>
        <v>Ok</v>
      </c>
      <c r="M23" s="135" t="str">
        <f t="shared" si="12"/>
        <v>Ok</v>
      </c>
      <c r="N23" s="135" t="str">
        <f t="shared" si="12"/>
        <v>Ok</v>
      </c>
      <c r="O23" s="135" t="str">
        <f t="shared" si="12"/>
        <v>Ok</v>
      </c>
      <c r="P23" s="135" t="str">
        <f t="shared" si="12"/>
        <v>Ok</v>
      </c>
      <c r="Q23" s="135" t="str">
        <f t="shared" si="12"/>
        <v>Ok</v>
      </c>
      <c r="S23" s="135" t="str">
        <f aca="true" t="shared" si="13" ref="S23:AD23">IF(S22&gt;0,"Ok","You still need cash!")</f>
        <v>Ok</v>
      </c>
      <c r="T23" s="135" t="str">
        <f t="shared" si="13"/>
        <v>Ok</v>
      </c>
      <c r="U23" s="135" t="str">
        <f t="shared" si="13"/>
        <v>Ok</v>
      </c>
      <c r="V23" s="135" t="str">
        <f t="shared" si="13"/>
        <v>Ok</v>
      </c>
      <c r="W23" s="135" t="str">
        <f t="shared" si="13"/>
        <v>Ok</v>
      </c>
      <c r="X23" s="135" t="str">
        <f t="shared" si="13"/>
        <v>Ok</v>
      </c>
      <c r="Y23" s="135" t="str">
        <f t="shared" si="13"/>
        <v>Ok</v>
      </c>
      <c r="Z23" s="135" t="str">
        <f t="shared" si="13"/>
        <v>Ok</v>
      </c>
      <c r="AA23" s="135" t="str">
        <f t="shared" si="13"/>
        <v>Ok</v>
      </c>
      <c r="AB23" s="135" t="str">
        <f t="shared" si="13"/>
        <v>Ok</v>
      </c>
      <c r="AC23" s="135" t="str">
        <f t="shared" si="13"/>
        <v>Ok</v>
      </c>
      <c r="AD23" s="135" t="str">
        <f t="shared" si="13"/>
        <v>Ok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F3:Q3"/>
    <mergeCell ref="S3:AD3"/>
  </mergeCells>
  <conditionalFormatting sqref="F13:Q14 S23:AD23 S13:AD14 F23:Q23">
    <cfRule type="expression" priority="1" dxfId="0" stopIfTrue="1">
      <formula>F12&lt;0</formula>
    </cfRule>
  </conditionalFormatting>
  <conditionalFormatting sqref="S22:AD22 F22:Q22">
    <cfRule type="cellIs" priority="2" dxfId="0" operator="lessThan" stopIfTrue="1">
      <formula>0</formula>
    </cfRule>
  </conditionalFormatting>
  <dataValidations count="1">
    <dataValidation type="decimal" allowBlank="1" showErrorMessage="1" prompt="Enter all amounts as positive numbers." error="All amounts should be positive numbers, the cash management report will automatically deduct or add these numbers." sqref="F16:Q20 S16:AD20">
      <formula1>0</formula1>
      <formula2>10000000</formula2>
    </dataValidation>
  </dataValidations>
  <printOptions/>
  <pageMargins left="0.66" right="0.17" top="0.44" bottom="0.49" header="0.35" footer="0.29"/>
  <pageSetup horizontalDpi="600" verticalDpi="600" orientation="landscape" scale="60" r:id="rId2"/>
  <headerFooter alignWithMargins="0">
    <oddFooter>&amp;C&amp;P</oddFooter>
  </headerFooter>
  <colBreaks count="1" manualBreakCount="1"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F163"/>
  <sheetViews>
    <sheetView zoomScale="70" zoomScaleNormal="7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U165" sqref="U165"/>
    </sheetView>
  </sheetViews>
  <sheetFormatPr defaultColWidth="9.140625" defaultRowHeight="12.75" outlineLevelRow="1"/>
  <cols>
    <col min="1" max="1" width="0.85546875" style="176" customWidth="1"/>
    <col min="2" max="2" width="2.7109375" style="173" customWidth="1"/>
    <col min="3" max="3" width="0.85546875" style="173" customWidth="1"/>
    <col min="4" max="4" width="11.7109375" style="173" customWidth="1"/>
    <col min="5" max="5" width="16.421875" style="174" customWidth="1"/>
    <col min="6" max="17" width="14.7109375" style="175" customWidth="1"/>
    <col min="18" max="18" width="9.140625" style="175" customWidth="1"/>
    <col min="19" max="19" width="0.85546875" style="175" customWidth="1"/>
    <col min="20" max="31" width="14.7109375" style="175" customWidth="1"/>
    <col min="32" max="32" width="11.7109375" style="175" customWidth="1"/>
    <col min="33" max="16384" width="9.140625" style="175" customWidth="1"/>
  </cols>
  <sheetData>
    <row r="1" ht="15.75">
      <c r="A1" s="172" t="str">
        <f>+'Cash Management Report'!A1</f>
        <v>Important Company LLC</v>
      </c>
    </row>
    <row r="2" ht="12.75">
      <c r="A2" s="176" t="s">
        <v>386</v>
      </c>
    </row>
    <row r="3" spans="1:32" s="173" customFormat="1" ht="12.75">
      <c r="A3" s="176"/>
      <c r="B3" s="177"/>
      <c r="C3" s="177"/>
      <c r="D3" s="177"/>
      <c r="E3" s="174"/>
      <c r="F3" s="273">
        <f>+'Report Formatting and Setup'!J7</f>
        <v>2010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T3" s="273">
        <f>+F3+1</f>
        <v>2011</v>
      </c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</row>
    <row r="4" spans="1:32" s="173" customFormat="1" ht="12.75">
      <c r="A4" s="176"/>
      <c r="E4" s="174"/>
      <c r="F4" s="178" t="str">
        <f>+'Detail of Cash Used'!R4</f>
        <v>Jan</v>
      </c>
      <c r="G4" s="178" t="str">
        <f>+'Detail of Cash Used'!S4</f>
        <v>Feb</v>
      </c>
      <c r="H4" s="178" t="str">
        <f>+'Detail of Cash Used'!T4</f>
        <v>Mar</v>
      </c>
      <c r="I4" s="178" t="str">
        <f>+'Detail of Cash Used'!U4</f>
        <v>Apr</v>
      </c>
      <c r="J4" s="178" t="str">
        <f>+'Detail of Cash Used'!V4</f>
        <v>May</v>
      </c>
      <c r="K4" s="178" t="str">
        <f>+'Detail of Cash Used'!W4</f>
        <v>June</v>
      </c>
      <c r="L4" s="178" t="str">
        <f>+'Detail of Cash Used'!X4</f>
        <v>July</v>
      </c>
      <c r="M4" s="178" t="str">
        <f>+'Detail of Cash Used'!Y4</f>
        <v>Aug</v>
      </c>
      <c r="N4" s="178" t="str">
        <f>+'Detail of Cash Used'!Z4</f>
        <v>Sept</v>
      </c>
      <c r="O4" s="178" t="str">
        <f>+'Detail of Cash Used'!AA4</f>
        <v>Oct</v>
      </c>
      <c r="P4" s="178" t="str">
        <f>+'Detail of Cash Used'!AB4</f>
        <v>Nov</v>
      </c>
      <c r="Q4" s="178" t="str">
        <f>+'Detail of Cash Used'!AC4</f>
        <v>Dec</v>
      </c>
      <c r="R4" s="178" t="str">
        <f>+'Detail of Cash Used'!AD4</f>
        <v>Total</v>
      </c>
      <c r="T4" s="178" t="str">
        <f>+'Detail of Cash Used'!AF4</f>
        <v>Jan</v>
      </c>
      <c r="U4" s="178" t="str">
        <f>+'Detail of Cash Used'!AG4</f>
        <v>Feb</v>
      </c>
      <c r="V4" s="178" t="str">
        <f>+'Detail of Cash Used'!AH4</f>
        <v>Mar</v>
      </c>
      <c r="W4" s="178" t="str">
        <f>+'Detail of Cash Used'!AI4</f>
        <v>Apr</v>
      </c>
      <c r="X4" s="178" t="str">
        <f>+'Detail of Cash Used'!AJ4</f>
        <v>May</v>
      </c>
      <c r="Y4" s="178" t="str">
        <f>+'Detail of Cash Used'!AK4</f>
        <v>June</v>
      </c>
      <c r="Z4" s="178" t="str">
        <f>+'Detail of Cash Used'!AL4</f>
        <v>July</v>
      </c>
      <c r="AA4" s="178" t="str">
        <f>+'Detail of Cash Used'!AM4</f>
        <v>Aug</v>
      </c>
      <c r="AB4" s="178" t="str">
        <f>+'Detail of Cash Used'!AN4</f>
        <v>Sept</v>
      </c>
      <c r="AC4" s="178" t="str">
        <f>+'Detail of Cash Used'!AO4</f>
        <v>Oct</v>
      </c>
      <c r="AD4" s="178" t="str">
        <f>+'Detail of Cash Used'!AP4</f>
        <v>Nov</v>
      </c>
      <c r="AE4" s="178" t="str">
        <f>+'Detail of Cash Used'!AQ4</f>
        <v>Dec</v>
      </c>
      <c r="AF4" s="178" t="str">
        <f>+'Detail of Cash Used'!AR4</f>
        <v>Total</v>
      </c>
    </row>
    <row r="5" spans="1:32" s="179" customFormat="1" ht="18" outlineLevel="1">
      <c r="A5" s="179" t="s">
        <v>380</v>
      </c>
      <c r="E5" s="180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</row>
    <row r="6" ht="12.75" outlineLevel="1">
      <c r="A6" s="176" t="s">
        <v>258</v>
      </c>
    </row>
    <row r="7" spans="2:3" ht="12.75" outlineLevel="1">
      <c r="B7" s="173" t="s">
        <v>261</v>
      </c>
      <c r="C7" s="173" t="str">
        <f>+'Revenue Assumptions'!C10</f>
        <v>Product Line A</v>
      </c>
    </row>
    <row r="8" spans="4:31" ht="12.75" outlineLevel="1">
      <c r="D8" s="173" t="s">
        <v>282</v>
      </c>
      <c r="F8" s="182">
        <f>+'Revenue Assumptions'!D107</f>
        <v>0</v>
      </c>
      <c r="G8" s="182">
        <f>+'Revenue Assumptions'!E107</f>
        <v>0</v>
      </c>
      <c r="H8" s="182">
        <f>+'Revenue Assumptions'!F107</f>
        <v>0</v>
      </c>
      <c r="I8" s="182">
        <f>+'Revenue Assumptions'!G107</f>
        <v>0</v>
      </c>
      <c r="J8" s="182">
        <f>+'Revenue Assumptions'!H107</f>
        <v>0</v>
      </c>
      <c r="K8" s="182">
        <f>+'Revenue Assumptions'!I107</f>
        <v>0</v>
      </c>
      <c r="L8" s="182">
        <f>+'Revenue Assumptions'!J107</f>
        <v>0</v>
      </c>
      <c r="M8" s="182">
        <f>+'Revenue Assumptions'!K107</f>
        <v>0</v>
      </c>
      <c r="N8" s="182">
        <f>+'Revenue Assumptions'!L107</f>
        <v>0</v>
      </c>
      <c r="O8" s="182">
        <f>+'Revenue Assumptions'!M107</f>
        <v>0</v>
      </c>
      <c r="P8" s="182">
        <f>+'Revenue Assumptions'!N107</f>
        <v>0</v>
      </c>
      <c r="Q8" s="182">
        <f>+'Revenue Assumptions'!O107</f>
        <v>0</v>
      </c>
      <c r="T8" s="182">
        <f>+'Revenue Assumptions'!D115</f>
        <v>0</v>
      </c>
      <c r="U8" s="182">
        <f>+'Revenue Assumptions'!E115</f>
        <v>0</v>
      </c>
      <c r="V8" s="182">
        <f>+'Revenue Assumptions'!F115</f>
        <v>0</v>
      </c>
      <c r="W8" s="182">
        <f>+'Revenue Assumptions'!G115</f>
        <v>0</v>
      </c>
      <c r="X8" s="182">
        <f>+'Revenue Assumptions'!H115</f>
        <v>0</v>
      </c>
      <c r="Y8" s="182">
        <f>+'Revenue Assumptions'!I115</f>
        <v>0</v>
      </c>
      <c r="Z8" s="182">
        <f>+'Revenue Assumptions'!J115</f>
        <v>0</v>
      </c>
      <c r="AA8" s="182">
        <f>+'Revenue Assumptions'!K115</f>
        <v>0</v>
      </c>
      <c r="AB8" s="182">
        <f>+'Revenue Assumptions'!L115</f>
        <v>0</v>
      </c>
      <c r="AC8" s="182">
        <f>+'Revenue Assumptions'!M115</f>
        <v>0</v>
      </c>
      <c r="AD8" s="182">
        <f>+'Revenue Assumptions'!N115</f>
        <v>0</v>
      </c>
      <c r="AE8" s="182">
        <f>+'Revenue Assumptions'!O115</f>
        <v>0</v>
      </c>
    </row>
    <row r="9" spans="4:32" ht="12.75" outlineLevel="1">
      <c r="D9" s="173" t="s">
        <v>259</v>
      </c>
      <c r="F9" s="175">
        <f>+'Revenue Assumptions'!D33</f>
        <v>0</v>
      </c>
      <c r="G9" s="175">
        <f>+'Revenue Assumptions'!E33</f>
        <v>0</v>
      </c>
      <c r="H9" s="175">
        <f>+'Revenue Assumptions'!F33</f>
        <v>0</v>
      </c>
      <c r="I9" s="175">
        <f>+'Revenue Assumptions'!G33</f>
        <v>0</v>
      </c>
      <c r="J9" s="175">
        <f>+'Revenue Assumptions'!H33</f>
        <v>0</v>
      </c>
      <c r="K9" s="175">
        <f>+'Revenue Assumptions'!I33</f>
        <v>0</v>
      </c>
      <c r="L9" s="175">
        <f>+'Revenue Assumptions'!J33</f>
        <v>0</v>
      </c>
      <c r="M9" s="175">
        <f>+'Revenue Assumptions'!K33</f>
        <v>0</v>
      </c>
      <c r="N9" s="175">
        <f>+'Revenue Assumptions'!L33</f>
        <v>0</v>
      </c>
      <c r="O9" s="175">
        <f>+'Revenue Assumptions'!M33</f>
        <v>0</v>
      </c>
      <c r="P9" s="175">
        <f>+'Revenue Assumptions'!N33</f>
        <v>0</v>
      </c>
      <c r="Q9" s="175">
        <f>+'Revenue Assumptions'!O33</f>
        <v>0</v>
      </c>
      <c r="R9" s="175">
        <f>SUM(F9:Q9)</f>
        <v>0</v>
      </c>
      <c r="T9" s="175">
        <f>+'Revenue Assumptions'!D41</f>
        <v>0</v>
      </c>
      <c r="U9" s="175">
        <f>+'Revenue Assumptions'!E41</f>
        <v>0</v>
      </c>
      <c r="V9" s="175">
        <f>+'Revenue Assumptions'!F41</f>
        <v>0</v>
      </c>
      <c r="W9" s="175">
        <f>+'Revenue Assumptions'!G41</f>
        <v>0</v>
      </c>
      <c r="X9" s="175">
        <f>+'Revenue Assumptions'!H41</f>
        <v>0</v>
      </c>
      <c r="Y9" s="175">
        <f>+'Revenue Assumptions'!I41</f>
        <v>0</v>
      </c>
      <c r="Z9" s="175">
        <f>+'Revenue Assumptions'!J41</f>
        <v>0</v>
      </c>
      <c r="AA9" s="175">
        <f>+'Revenue Assumptions'!K41</f>
        <v>0</v>
      </c>
      <c r="AB9" s="175">
        <f>+'Revenue Assumptions'!L41</f>
        <v>0</v>
      </c>
      <c r="AC9" s="175">
        <f>+'Revenue Assumptions'!M41</f>
        <v>0</v>
      </c>
      <c r="AD9" s="175">
        <f>+'Revenue Assumptions'!N41</f>
        <v>0</v>
      </c>
      <c r="AE9" s="175">
        <f>+'Revenue Assumptions'!O41</f>
        <v>0</v>
      </c>
      <c r="AF9" s="175">
        <f>SUM(T9:AE9)</f>
        <v>0</v>
      </c>
    </row>
    <row r="10" spans="4:31" ht="12.75" outlineLevel="1">
      <c r="D10" s="173" t="s">
        <v>260</v>
      </c>
      <c r="E10" s="174">
        <f>+'Revenue Assumptions'!E10</f>
        <v>0</v>
      </c>
      <c r="F10" s="175">
        <f>+E10*+(1+F8)</f>
        <v>0</v>
      </c>
      <c r="G10" s="175">
        <f>+F10*+(1+G8)</f>
        <v>0</v>
      </c>
      <c r="H10" s="175">
        <f>+G10*+(1+H8)</f>
        <v>0</v>
      </c>
      <c r="I10" s="175">
        <f aca="true" t="shared" si="0" ref="I10:Q10">+H10*+(1+I8)</f>
        <v>0</v>
      </c>
      <c r="J10" s="175">
        <f t="shared" si="0"/>
        <v>0</v>
      </c>
      <c r="K10" s="175">
        <f t="shared" si="0"/>
        <v>0</v>
      </c>
      <c r="L10" s="175">
        <f t="shared" si="0"/>
        <v>0</v>
      </c>
      <c r="M10" s="175">
        <f t="shared" si="0"/>
        <v>0</v>
      </c>
      <c r="N10" s="175">
        <f t="shared" si="0"/>
        <v>0</v>
      </c>
      <c r="O10" s="175">
        <f t="shared" si="0"/>
        <v>0</v>
      </c>
      <c r="P10" s="175">
        <f t="shared" si="0"/>
        <v>0</v>
      </c>
      <c r="Q10" s="175">
        <f t="shared" si="0"/>
        <v>0</v>
      </c>
      <c r="T10" s="175">
        <f>+Q10*+(1+T8)</f>
        <v>0</v>
      </c>
      <c r="U10" s="175">
        <f>+T10*+(1+U8)</f>
        <v>0</v>
      </c>
      <c r="V10" s="175">
        <f>+U10*+(1+V8)</f>
        <v>0</v>
      </c>
      <c r="W10" s="175">
        <f aca="true" t="shared" si="1" ref="W10:AE10">+V10*+(1+W8)</f>
        <v>0</v>
      </c>
      <c r="X10" s="175">
        <f t="shared" si="1"/>
        <v>0</v>
      </c>
      <c r="Y10" s="175">
        <f t="shared" si="1"/>
        <v>0</v>
      </c>
      <c r="Z10" s="175">
        <f t="shared" si="1"/>
        <v>0</v>
      </c>
      <c r="AA10" s="175">
        <f t="shared" si="1"/>
        <v>0</v>
      </c>
      <c r="AB10" s="175">
        <f t="shared" si="1"/>
        <v>0</v>
      </c>
      <c r="AC10" s="175">
        <f t="shared" si="1"/>
        <v>0</v>
      </c>
      <c r="AD10" s="175">
        <f t="shared" si="1"/>
        <v>0</v>
      </c>
      <c r="AE10" s="175">
        <f t="shared" si="1"/>
        <v>0</v>
      </c>
    </row>
    <row r="11" spans="6:31" ht="12.75" outlineLevel="1">
      <c r="F11" s="183">
        <f>+F9*F10</f>
        <v>0</v>
      </c>
      <c r="G11" s="183">
        <f>+G9*G10</f>
        <v>0</v>
      </c>
      <c r="H11" s="183">
        <f aca="true" t="shared" si="2" ref="H11:Q11">+H9*H10</f>
        <v>0</v>
      </c>
      <c r="I11" s="183">
        <f t="shared" si="2"/>
        <v>0</v>
      </c>
      <c r="J11" s="183">
        <f t="shared" si="2"/>
        <v>0</v>
      </c>
      <c r="K11" s="183">
        <f t="shared" si="2"/>
        <v>0</v>
      </c>
      <c r="L11" s="183">
        <f t="shared" si="2"/>
        <v>0</v>
      </c>
      <c r="M11" s="183">
        <f t="shared" si="2"/>
        <v>0</v>
      </c>
      <c r="N11" s="183">
        <f t="shared" si="2"/>
        <v>0</v>
      </c>
      <c r="O11" s="183">
        <f t="shared" si="2"/>
        <v>0</v>
      </c>
      <c r="P11" s="183">
        <f t="shared" si="2"/>
        <v>0</v>
      </c>
      <c r="Q11" s="183">
        <f t="shared" si="2"/>
        <v>0</v>
      </c>
      <c r="T11" s="183">
        <f aca="true" t="shared" si="3" ref="T11:AE11">+T9*T10</f>
        <v>0</v>
      </c>
      <c r="U11" s="183">
        <f t="shared" si="3"/>
        <v>0</v>
      </c>
      <c r="V11" s="183">
        <f t="shared" si="3"/>
        <v>0</v>
      </c>
      <c r="W11" s="183">
        <f t="shared" si="3"/>
        <v>0</v>
      </c>
      <c r="X11" s="183">
        <f t="shared" si="3"/>
        <v>0</v>
      </c>
      <c r="Y11" s="183">
        <f t="shared" si="3"/>
        <v>0</v>
      </c>
      <c r="Z11" s="183">
        <f t="shared" si="3"/>
        <v>0</v>
      </c>
      <c r="AA11" s="183">
        <f t="shared" si="3"/>
        <v>0</v>
      </c>
      <c r="AB11" s="183">
        <f t="shared" si="3"/>
        <v>0</v>
      </c>
      <c r="AC11" s="183">
        <f t="shared" si="3"/>
        <v>0</v>
      </c>
      <c r="AD11" s="183">
        <f t="shared" si="3"/>
        <v>0</v>
      </c>
      <c r="AE11" s="183">
        <f t="shared" si="3"/>
        <v>0</v>
      </c>
    </row>
    <row r="12" spans="2:3" ht="12.75" outlineLevel="1">
      <c r="B12" s="173" t="s">
        <v>262</v>
      </c>
      <c r="C12" s="173" t="str">
        <f>+'Revenue Assumptions'!C11</f>
        <v>Product Line B</v>
      </c>
    </row>
    <row r="13" spans="4:31" ht="12.75" outlineLevel="1">
      <c r="D13" s="173" t="s">
        <v>282</v>
      </c>
      <c r="F13" s="182">
        <f>+'Revenue Assumptions'!D108</f>
        <v>0</v>
      </c>
      <c r="G13" s="182">
        <f>+'Revenue Assumptions'!E108</f>
        <v>0</v>
      </c>
      <c r="H13" s="182">
        <f>+'Revenue Assumptions'!F108</f>
        <v>0</v>
      </c>
      <c r="I13" s="182">
        <f>+'Revenue Assumptions'!G108</f>
        <v>0</v>
      </c>
      <c r="J13" s="182">
        <f>+'Revenue Assumptions'!H108</f>
        <v>0</v>
      </c>
      <c r="K13" s="182">
        <f>+'Revenue Assumptions'!I108</f>
        <v>0</v>
      </c>
      <c r="L13" s="182">
        <f>+'Revenue Assumptions'!J108</f>
        <v>0</v>
      </c>
      <c r="M13" s="182">
        <f>+'Revenue Assumptions'!K108</f>
        <v>0</v>
      </c>
      <c r="N13" s="182">
        <f>+'Revenue Assumptions'!L108</f>
        <v>0</v>
      </c>
      <c r="O13" s="182">
        <f>+'Revenue Assumptions'!M108</f>
        <v>0</v>
      </c>
      <c r="P13" s="182">
        <f>+'Revenue Assumptions'!N108</f>
        <v>0</v>
      </c>
      <c r="Q13" s="182">
        <f>+'Revenue Assumptions'!O108</f>
        <v>0</v>
      </c>
      <c r="T13" s="182">
        <f>+'Revenue Assumptions'!D116</f>
        <v>0</v>
      </c>
      <c r="U13" s="182">
        <f>+'Revenue Assumptions'!E116</f>
        <v>0</v>
      </c>
      <c r="V13" s="182">
        <f>+'Revenue Assumptions'!F116</f>
        <v>0</v>
      </c>
      <c r="W13" s="182">
        <f>+'Revenue Assumptions'!G116</f>
        <v>0</v>
      </c>
      <c r="X13" s="182">
        <f>+'Revenue Assumptions'!H116</f>
        <v>0</v>
      </c>
      <c r="Y13" s="182">
        <f>+'Revenue Assumptions'!I116</f>
        <v>0</v>
      </c>
      <c r="Z13" s="182">
        <f>+'Revenue Assumptions'!J116</f>
        <v>0</v>
      </c>
      <c r="AA13" s="182">
        <f>+'Revenue Assumptions'!K116</f>
        <v>0</v>
      </c>
      <c r="AB13" s="182">
        <f>+'Revenue Assumptions'!L116</f>
        <v>0</v>
      </c>
      <c r="AC13" s="182">
        <f>+'Revenue Assumptions'!M116</f>
        <v>0</v>
      </c>
      <c r="AD13" s="182">
        <f>+'Revenue Assumptions'!N116</f>
        <v>0</v>
      </c>
      <c r="AE13" s="182">
        <f>+'Revenue Assumptions'!O116</f>
        <v>0</v>
      </c>
    </row>
    <row r="14" spans="4:32" ht="12.75" outlineLevel="1">
      <c r="D14" s="173" t="s">
        <v>259</v>
      </c>
      <c r="F14" s="175">
        <f>+'Revenue Assumptions'!D34</f>
        <v>0</v>
      </c>
      <c r="G14" s="175">
        <f>+'Revenue Assumptions'!E34</f>
        <v>0</v>
      </c>
      <c r="H14" s="175">
        <f>+'Revenue Assumptions'!F34</f>
        <v>0</v>
      </c>
      <c r="I14" s="175">
        <f>+'Revenue Assumptions'!G34</f>
        <v>0</v>
      </c>
      <c r="J14" s="175">
        <f>+'Revenue Assumptions'!H34</f>
        <v>0</v>
      </c>
      <c r="K14" s="175">
        <f>+'Revenue Assumptions'!I34</f>
        <v>0</v>
      </c>
      <c r="L14" s="175">
        <f>+'Revenue Assumptions'!J34</f>
        <v>0</v>
      </c>
      <c r="M14" s="175">
        <f>+'Revenue Assumptions'!K34</f>
        <v>0</v>
      </c>
      <c r="N14" s="175">
        <f>+'Revenue Assumptions'!L34</f>
        <v>0</v>
      </c>
      <c r="O14" s="175">
        <f>+'Revenue Assumptions'!M34</f>
        <v>0</v>
      </c>
      <c r="P14" s="175">
        <f>+'Revenue Assumptions'!N34</f>
        <v>0</v>
      </c>
      <c r="Q14" s="175">
        <f>+'Revenue Assumptions'!O34</f>
        <v>0</v>
      </c>
      <c r="R14" s="175">
        <f>SUM(F14:Q14)</f>
        <v>0</v>
      </c>
      <c r="T14" s="175">
        <f>+'Revenue Assumptions'!D42</f>
        <v>0</v>
      </c>
      <c r="U14" s="175">
        <f>+'Revenue Assumptions'!E42</f>
        <v>0</v>
      </c>
      <c r="V14" s="175">
        <f>+'Revenue Assumptions'!F42</f>
        <v>0</v>
      </c>
      <c r="W14" s="175">
        <f>+'Revenue Assumptions'!G42</f>
        <v>0</v>
      </c>
      <c r="X14" s="175">
        <f>+'Revenue Assumptions'!H42</f>
        <v>0</v>
      </c>
      <c r="Y14" s="175">
        <f>+'Revenue Assumptions'!I42</f>
        <v>0</v>
      </c>
      <c r="Z14" s="175">
        <f>+'Revenue Assumptions'!J42</f>
        <v>0</v>
      </c>
      <c r="AA14" s="175">
        <f>+'Revenue Assumptions'!K42</f>
        <v>0</v>
      </c>
      <c r="AB14" s="175">
        <f>+'Revenue Assumptions'!L42</f>
        <v>0</v>
      </c>
      <c r="AC14" s="175">
        <f>+'Revenue Assumptions'!M42</f>
        <v>0</v>
      </c>
      <c r="AD14" s="175">
        <f>+'Revenue Assumptions'!N42</f>
        <v>0</v>
      </c>
      <c r="AE14" s="175">
        <f>+'Revenue Assumptions'!O42</f>
        <v>0</v>
      </c>
      <c r="AF14" s="175">
        <f>SUM(T14:AE14)</f>
        <v>0</v>
      </c>
    </row>
    <row r="15" spans="4:31" ht="12.75" outlineLevel="1">
      <c r="D15" s="173" t="s">
        <v>260</v>
      </c>
      <c r="E15" s="174">
        <f>+'Revenue Assumptions'!E11</f>
        <v>0</v>
      </c>
      <c r="F15" s="175">
        <f>+E15*+(1+F13)</f>
        <v>0</v>
      </c>
      <c r="G15" s="175">
        <f>+F15*+(1+G13)</f>
        <v>0</v>
      </c>
      <c r="H15" s="175">
        <f>+G15*+(1+H13)</f>
        <v>0</v>
      </c>
      <c r="I15" s="175">
        <f aca="true" t="shared" si="4" ref="I15:Q15">+H15*+(1+I13)</f>
        <v>0</v>
      </c>
      <c r="J15" s="175">
        <f t="shared" si="4"/>
        <v>0</v>
      </c>
      <c r="K15" s="175">
        <f t="shared" si="4"/>
        <v>0</v>
      </c>
      <c r="L15" s="175">
        <f t="shared" si="4"/>
        <v>0</v>
      </c>
      <c r="M15" s="175">
        <f t="shared" si="4"/>
        <v>0</v>
      </c>
      <c r="N15" s="175">
        <f t="shared" si="4"/>
        <v>0</v>
      </c>
      <c r="O15" s="175">
        <f t="shared" si="4"/>
        <v>0</v>
      </c>
      <c r="P15" s="175">
        <f t="shared" si="4"/>
        <v>0</v>
      </c>
      <c r="Q15" s="175">
        <f t="shared" si="4"/>
        <v>0</v>
      </c>
      <c r="T15" s="175">
        <f>+Q15*+(1+T13)</f>
        <v>0</v>
      </c>
      <c r="U15" s="175">
        <f>+T15*+(1+U13)</f>
        <v>0</v>
      </c>
      <c r="V15" s="175">
        <f>+U15*+(1+V13)</f>
        <v>0</v>
      </c>
      <c r="W15" s="175">
        <f aca="true" t="shared" si="5" ref="W15:AE15">+V15*+(1+W13)</f>
        <v>0</v>
      </c>
      <c r="X15" s="175">
        <f t="shared" si="5"/>
        <v>0</v>
      </c>
      <c r="Y15" s="175">
        <f t="shared" si="5"/>
        <v>0</v>
      </c>
      <c r="Z15" s="175">
        <f t="shared" si="5"/>
        <v>0</v>
      </c>
      <c r="AA15" s="175">
        <f t="shared" si="5"/>
        <v>0</v>
      </c>
      <c r="AB15" s="175">
        <f t="shared" si="5"/>
        <v>0</v>
      </c>
      <c r="AC15" s="175">
        <f t="shared" si="5"/>
        <v>0</v>
      </c>
      <c r="AD15" s="175">
        <f t="shared" si="5"/>
        <v>0</v>
      </c>
      <c r="AE15" s="175">
        <f t="shared" si="5"/>
        <v>0</v>
      </c>
    </row>
    <row r="16" spans="6:31" ht="12.75" outlineLevel="1">
      <c r="F16" s="183">
        <f aca="true" t="shared" si="6" ref="F16:Q16">+F14*F15</f>
        <v>0</v>
      </c>
      <c r="G16" s="183">
        <f t="shared" si="6"/>
        <v>0</v>
      </c>
      <c r="H16" s="183">
        <f t="shared" si="6"/>
        <v>0</v>
      </c>
      <c r="I16" s="183">
        <f t="shared" si="6"/>
        <v>0</v>
      </c>
      <c r="J16" s="183">
        <f t="shared" si="6"/>
        <v>0</v>
      </c>
      <c r="K16" s="183">
        <f t="shared" si="6"/>
        <v>0</v>
      </c>
      <c r="L16" s="183">
        <f t="shared" si="6"/>
        <v>0</v>
      </c>
      <c r="M16" s="183">
        <f t="shared" si="6"/>
        <v>0</v>
      </c>
      <c r="N16" s="183">
        <f t="shared" si="6"/>
        <v>0</v>
      </c>
      <c r="O16" s="183">
        <f t="shared" si="6"/>
        <v>0</v>
      </c>
      <c r="P16" s="183">
        <f t="shared" si="6"/>
        <v>0</v>
      </c>
      <c r="Q16" s="183">
        <f t="shared" si="6"/>
        <v>0</v>
      </c>
      <c r="T16" s="183">
        <f aca="true" t="shared" si="7" ref="T16:AE16">+T14*T15</f>
        <v>0</v>
      </c>
      <c r="U16" s="183">
        <f t="shared" si="7"/>
        <v>0</v>
      </c>
      <c r="V16" s="183">
        <f t="shared" si="7"/>
        <v>0</v>
      </c>
      <c r="W16" s="183">
        <f t="shared" si="7"/>
        <v>0</v>
      </c>
      <c r="X16" s="183">
        <f t="shared" si="7"/>
        <v>0</v>
      </c>
      <c r="Y16" s="183">
        <f t="shared" si="7"/>
        <v>0</v>
      </c>
      <c r="Z16" s="183">
        <f t="shared" si="7"/>
        <v>0</v>
      </c>
      <c r="AA16" s="183">
        <f t="shared" si="7"/>
        <v>0</v>
      </c>
      <c r="AB16" s="183">
        <f t="shared" si="7"/>
        <v>0</v>
      </c>
      <c r="AC16" s="183">
        <f t="shared" si="7"/>
        <v>0</v>
      </c>
      <c r="AD16" s="183">
        <f t="shared" si="7"/>
        <v>0</v>
      </c>
      <c r="AE16" s="183">
        <f t="shared" si="7"/>
        <v>0</v>
      </c>
    </row>
    <row r="17" spans="2:3" ht="12.75" outlineLevel="1">
      <c r="B17" s="173" t="s">
        <v>263</v>
      </c>
      <c r="C17" s="173" t="str">
        <f>+'Revenue Assumptions'!C12</f>
        <v>Product Line C</v>
      </c>
    </row>
    <row r="18" spans="4:31" ht="12.75" outlineLevel="1">
      <c r="D18" s="173" t="s">
        <v>282</v>
      </c>
      <c r="F18" s="182">
        <f>+'Revenue Assumptions'!D109</f>
        <v>0</v>
      </c>
      <c r="G18" s="182">
        <f>+'Revenue Assumptions'!E109</f>
        <v>0</v>
      </c>
      <c r="H18" s="182">
        <f>+'Revenue Assumptions'!F109</f>
        <v>0</v>
      </c>
      <c r="I18" s="182">
        <f>+'Revenue Assumptions'!G109</f>
        <v>0</v>
      </c>
      <c r="J18" s="182">
        <f>+'Revenue Assumptions'!H109</f>
        <v>0</v>
      </c>
      <c r="K18" s="182">
        <f>+'Revenue Assumptions'!I109</f>
        <v>0</v>
      </c>
      <c r="L18" s="182">
        <f>+'Revenue Assumptions'!J109</f>
        <v>0</v>
      </c>
      <c r="M18" s="182">
        <f>+'Revenue Assumptions'!K109</f>
        <v>0</v>
      </c>
      <c r="N18" s="182">
        <f>+'Revenue Assumptions'!L109</f>
        <v>0</v>
      </c>
      <c r="O18" s="182">
        <f>+'Revenue Assumptions'!M109</f>
        <v>0</v>
      </c>
      <c r="P18" s="182">
        <f>+'Revenue Assumptions'!N109</f>
        <v>0</v>
      </c>
      <c r="Q18" s="182">
        <f>+'Revenue Assumptions'!O109</f>
        <v>0</v>
      </c>
      <c r="T18" s="182">
        <f>+'Revenue Assumptions'!D117</f>
        <v>0</v>
      </c>
      <c r="U18" s="182">
        <f>+'Revenue Assumptions'!E117</f>
        <v>0</v>
      </c>
      <c r="V18" s="182">
        <f>+'Revenue Assumptions'!F117</f>
        <v>0</v>
      </c>
      <c r="W18" s="182">
        <f>+'Revenue Assumptions'!G117</f>
        <v>0</v>
      </c>
      <c r="X18" s="182">
        <f>+'Revenue Assumptions'!H117</f>
        <v>0</v>
      </c>
      <c r="Y18" s="182">
        <f>+'Revenue Assumptions'!I117</f>
        <v>0</v>
      </c>
      <c r="Z18" s="182">
        <f>+'Revenue Assumptions'!J117</f>
        <v>0</v>
      </c>
      <c r="AA18" s="182">
        <f>+'Revenue Assumptions'!K117</f>
        <v>0</v>
      </c>
      <c r="AB18" s="182">
        <f>+'Revenue Assumptions'!L117</f>
        <v>0</v>
      </c>
      <c r="AC18" s="182">
        <f>+'Revenue Assumptions'!M117</f>
        <v>0</v>
      </c>
      <c r="AD18" s="182">
        <f>+'Revenue Assumptions'!N117</f>
        <v>0</v>
      </c>
      <c r="AE18" s="182">
        <f>+'Revenue Assumptions'!O117</f>
        <v>0</v>
      </c>
    </row>
    <row r="19" spans="4:32" ht="12.75" outlineLevel="1">
      <c r="D19" s="173" t="s">
        <v>259</v>
      </c>
      <c r="F19" s="175">
        <f>+'Revenue Assumptions'!D35</f>
        <v>0</v>
      </c>
      <c r="G19" s="175">
        <f>+'Revenue Assumptions'!E35</f>
        <v>0</v>
      </c>
      <c r="H19" s="175">
        <f>+'Revenue Assumptions'!F35</f>
        <v>0</v>
      </c>
      <c r="I19" s="175">
        <f>+'Revenue Assumptions'!G35</f>
        <v>0</v>
      </c>
      <c r="J19" s="175">
        <f>+'Revenue Assumptions'!H35</f>
        <v>0</v>
      </c>
      <c r="K19" s="175">
        <f>+'Revenue Assumptions'!I35</f>
        <v>0</v>
      </c>
      <c r="L19" s="175">
        <f>+'Revenue Assumptions'!J35</f>
        <v>0</v>
      </c>
      <c r="M19" s="175">
        <f>+'Revenue Assumptions'!K35</f>
        <v>0</v>
      </c>
      <c r="N19" s="175">
        <f>+'Revenue Assumptions'!L35</f>
        <v>0</v>
      </c>
      <c r="O19" s="175">
        <f>+'Revenue Assumptions'!M35</f>
        <v>0</v>
      </c>
      <c r="P19" s="175">
        <f>+'Revenue Assumptions'!N35</f>
        <v>0</v>
      </c>
      <c r="Q19" s="175">
        <f>+'Revenue Assumptions'!O35</f>
        <v>0</v>
      </c>
      <c r="R19" s="175">
        <f>SUM(F19:Q19)</f>
        <v>0</v>
      </c>
      <c r="T19" s="175">
        <f>+'Revenue Assumptions'!D43</f>
        <v>0</v>
      </c>
      <c r="U19" s="175">
        <f>+'Revenue Assumptions'!E43</f>
        <v>0</v>
      </c>
      <c r="V19" s="175">
        <f>+'Revenue Assumptions'!F43</f>
        <v>0</v>
      </c>
      <c r="W19" s="175">
        <f>+'Revenue Assumptions'!G43</f>
        <v>0</v>
      </c>
      <c r="X19" s="175">
        <f>+'Revenue Assumptions'!H43</f>
        <v>0</v>
      </c>
      <c r="Y19" s="175">
        <f>+'Revenue Assumptions'!I43</f>
        <v>0</v>
      </c>
      <c r="Z19" s="175">
        <f>+'Revenue Assumptions'!J43</f>
        <v>0</v>
      </c>
      <c r="AA19" s="175">
        <f>+'Revenue Assumptions'!K43</f>
        <v>0</v>
      </c>
      <c r="AB19" s="175">
        <f>+'Revenue Assumptions'!L43</f>
        <v>0</v>
      </c>
      <c r="AC19" s="175">
        <f>+'Revenue Assumptions'!M43</f>
        <v>0</v>
      </c>
      <c r="AD19" s="175">
        <f>+'Revenue Assumptions'!N43</f>
        <v>0</v>
      </c>
      <c r="AE19" s="175">
        <f>+'Revenue Assumptions'!O43</f>
        <v>0</v>
      </c>
      <c r="AF19" s="175">
        <f>SUM(T19:AE19)</f>
        <v>0</v>
      </c>
    </row>
    <row r="20" spans="4:31" ht="12.75" outlineLevel="1">
      <c r="D20" s="173" t="s">
        <v>260</v>
      </c>
      <c r="E20" s="174">
        <f>+'Revenue Assumptions'!E12</f>
        <v>0</v>
      </c>
      <c r="F20" s="175">
        <f>+E20*+(1+F18)</f>
        <v>0</v>
      </c>
      <c r="G20" s="175">
        <f>+F20*+(1+G18)</f>
        <v>0</v>
      </c>
      <c r="H20" s="175">
        <f>+G20*+(1+H18)</f>
        <v>0</v>
      </c>
      <c r="I20" s="175">
        <f aca="true" t="shared" si="8" ref="I20:Q20">+H20*+(1+I18)</f>
        <v>0</v>
      </c>
      <c r="J20" s="175">
        <f t="shared" si="8"/>
        <v>0</v>
      </c>
      <c r="K20" s="175">
        <f t="shared" si="8"/>
        <v>0</v>
      </c>
      <c r="L20" s="175">
        <f t="shared" si="8"/>
        <v>0</v>
      </c>
      <c r="M20" s="175">
        <f t="shared" si="8"/>
        <v>0</v>
      </c>
      <c r="N20" s="175">
        <f t="shared" si="8"/>
        <v>0</v>
      </c>
      <c r="O20" s="175">
        <f t="shared" si="8"/>
        <v>0</v>
      </c>
      <c r="P20" s="175">
        <f t="shared" si="8"/>
        <v>0</v>
      </c>
      <c r="Q20" s="175">
        <f t="shared" si="8"/>
        <v>0</v>
      </c>
      <c r="T20" s="175">
        <f>+Q20*+(1+T18)</f>
        <v>0</v>
      </c>
      <c r="U20" s="175">
        <f>+T20*+(1+U18)</f>
        <v>0</v>
      </c>
      <c r="V20" s="175">
        <f>+U20*+(1+V18)</f>
        <v>0</v>
      </c>
      <c r="W20" s="175">
        <f aca="true" t="shared" si="9" ref="W20:AE20">+V20*+(1+W18)</f>
        <v>0</v>
      </c>
      <c r="X20" s="175">
        <f t="shared" si="9"/>
        <v>0</v>
      </c>
      <c r="Y20" s="175">
        <f t="shared" si="9"/>
        <v>0</v>
      </c>
      <c r="Z20" s="175">
        <f t="shared" si="9"/>
        <v>0</v>
      </c>
      <c r="AA20" s="175">
        <f t="shared" si="9"/>
        <v>0</v>
      </c>
      <c r="AB20" s="175">
        <f t="shared" si="9"/>
        <v>0</v>
      </c>
      <c r="AC20" s="175">
        <f t="shared" si="9"/>
        <v>0</v>
      </c>
      <c r="AD20" s="175">
        <f t="shared" si="9"/>
        <v>0</v>
      </c>
      <c r="AE20" s="175">
        <f t="shared" si="9"/>
        <v>0</v>
      </c>
    </row>
    <row r="21" spans="6:31" ht="12.75" outlineLevel="1">
      <c r="F21" s="183">
        <f aca="true" t="shared" si="10" ref="F21:Q21">+F19*F20</f>
        <v>0</v>
      </c>
      <c r="G21" s="183">
        <f t="shared" si="10"/>
        <v>0</v>
      </c>
      <c r="H21" s="183">
        <f t="shared" si="10"/>
        <v>0</v>
      </c>
      <c r="I21" s="183">
        <f t="shared" si="10"/>
        <v>0</v>
      </c>
      <c r="J21" s="183">
        <f t="shared" si="10"/>
        <v>0</v>
      </c>
      <c r="K21" s="183">
        <f t="shared" si="10"/>
        <v>0</v>
      </c>
      <c r="L21" s="183">
        <f t="shared" si="10"/>
        <v>0</v>
      </c>
      <c r="M21" s="183">
        <f t="shared" si="10"/>
        <v>0</v>
      </c>
      <c r="N21" s="183">
        <f t="shared" si="10"/>
        <v>0</v>
      </c>
      <c r="O21" s="183">
        <f t="shared" si="10"/>
        <v>0</v>
      </c>
      <c r="P21" s="183">
        <f t="shared" si="10"/>
        <v>0</v>
      </c>
      <c r="Q21" s="183">
        <f t="shared" si="10"/>
        <v>0</v>
      </c>
      <c r="T21" s="183">
        <f aca="true" t="shared" si="11" ref="T21:AE21">+T19*T20</f>
        <v>0</v>
      </c>
      <c r="U21" s="183">
        <f t="shared" si="11"/>
        <v>0</v>
      </c>
      <c r="V21" s="183">
        <f t="shared" si="11"/>
        <v>0</v>
      </c>
      <c r="W21" s="183">
        <f t="shared" si="11"/>
        <v>0</v>
      </c>
      <c r="X21" s="183">
        <f t="shared" si="11"/>
        <v>0</v>
      </c>
      <c r="Y21" s="183">
        <f t="shared" si="11"/>
        <v>0</v>
      </c>
      <c r="Z21" s="183">
        <f t="shared" si="11"/>
        <v>0</v>
      </c>
      <c r="AA21" s="183">
        <f t="shared" si="11"/>
        <v>0</v>
      </c>
      <c r="AB21" s="183">
        <f t="shared" si="11"/>
        <v>0</v>
      </c>
      <c r="AC21" s="183">
        <f t="shared" si="11"/>
        <v>0</v>
      </c>
      <c r="AD21" s="183">
        <f t="shared" si="11"/>
        <v>0</v>
      </c>
      <c r="AE21" s="183">
        <f t="shared" si="11"/>
        <v>0</v>
      </c>
    </row>
    <row r="22" spans="2:3" ht="12.75" outlineLevel="1">
      <c r="B22" s="173" t="s">
        <v>264</v>
      </c>
      <c r="C22" s="173" t="str">
        <f>+'Revenue Assumptions'!C13</f>
        <v>Product Line D</v>
      </c>
    </row>
    <row r="23" spans="4:31" ht="12.75" outlineLevel="1">
      <c r="D23" s="173" t="s">
        <v>282</v>
      </c>
      <c r="F23" s="182">
        <f>+'Revenue Assumptions'!D110</f>
        <v>0</v>
      </c>
      <c r="G23" s="182">
        <f>+'Revenue Assumptions'!E110</f>
        <v>0</v>
      </c>
      <c r="H23" s="182">
        <f>+'Revenue Assumptions'!F110</f>
        <v>0</v>
      </c>
      <c r="I23" s="182">
        <f>+'Revenue Assumptions'!G110</f>
        <v>0</v>
      </c>
      <c r="J23" s="182">
        <f>+'Revenue Assumptions'!H110</f>
        <v>0</v>
      </c>
      <c r="K23" s="182">
        <f>+'Revenue Assumptions'!I110</f>
        <v>0</v>
      </c>
      <c r="L23" s="182">
        <f>+'Revenue Assumptions'!J110</f>
        <v>0</v>
      </c>
      <c r="M23" s="182">
        <f>+'Revenue Assumptions'!K110</f>
        <v>0</v>
      </c>
      <c r="N23" s="182">
        <f>+'Revenue Assumptions'!L110</f>
        <v>0</v>
      </c>
      <c r="O23" s="182">
        <f>+'Revenue Assumptions'!M110</f>
        <v>0</v>
      </c>
      <c r="P23" s="182">
        <f>+'Revenue Assumptions'!N110</f>
        <v>0</v>
      </c>
      <c r="Q23" s="182">
        <f>+'Revenue Assumptions'!O110</f>
        <v>0</v>
      </c>
      <c r="T23" s="182">
        <f>+'Revenue Assumptions'!D118</f>
        <v>0</v>
      </c>
      <c r="U23" s="182">
        <f>+'Revenue Assumptions'!E119</f>
        <v>0</v>
      </c>
      <c r="V23" s="182">
        <f>+'Revenue Assumptions'!F119</f>
        <v>0</v>
      </c>
      <c r="W23" s="182">
        <f>+'Revenue Assumptions'!G119</f>
        <v>0</v>
      </c>
      <c r="X23" s="182">
        <f>+'Revenue Assumptions'!H119</f>
        <v>0</v>
      </c>
      <c r="Y23" s="182">
        <f>+'Revenue Assumptions'!I119</f>
        <v>0</v>
      </c>
      <c r="Z23" s="182">
        <f>+'Revenue Assumptions'!J119</f>
        <v>0</v>
      </c>
      <c r="AA23" s="182">
        <f>+'Revenue Assumptions'!K119</f>
        <v>0</v>
      </c>
      <c r="AB23" s="182">
        <f>+'Revenue Assumptions'!L119</f>
        <v>0</v>
      </c>
      <c r="AC23" s="182">
        <f>+'Revenue Assumptions'!M119</f>
        <v>0</v>
      </c>
      <c r="AD23" s="182">
        <f>+'Revenue Assumptions'!N119</f>
        <v>0</v>
      </c>
      <c r="AE23" s="182">
        <f>+'Revenue Assumptions'!O119</f>
        <v>0</v>
      </c>
    </row>
    <row r="24" spans="4:32" ht="12.75" outlineLevel="1">
      <c r="D24" s="173" t="s">
        <v>259</v>
      </c>
      <c r="F24" s="175">
        <f>+'Revenue Assumptions'!D36</f>
        <v>0</v>
      </c>
      <c r="G24" s="175">
        <f>+'Revenue Assumptions'!E36</f>
        <v>0</v>
      </c>
      <c r="H24" s="175">
        <f>+'Revenue Assumptions'!F36</f>
        <v>0</v>
      </c>
      <c r="I24" s="175">
        <f>+'Revenue Assumptions'!G36</f>
        <v>0</v>
      </c>
      <c r="J24" s="175">
        <f>+'Revenue Assumptions'!H36</f>
        <v>0</v>
      </c>
      <c r="K24" s="175">
        <f>+'Revenue Assumptions'!I36</f>
        <v>0</v>
      </c>
      <c r="L24" s="175">
        <f>+'Revenue Assumptions'!J36</f>
        <v>0</v>
      </c>
      <c r="M24" s="175">
        <f>+'Revenue Assumptions'!K36</f>
        <v>0</v>
      </c>
      <c r="N24" s="175">
        <f>+'Revenue Assumptions'!L36</f>
        <v>0</v>
      </c>
      <c r="O24" s="175">
        <f>+'Revenue Assumptions'!M36</f>
        <v>0</v>
      </c>
      <c r="P24" s="175">
        <f>+'Revenue Assumptions'!N36</f>
        <v>0</v>
      </c>
      <c r="Q24" s="175">
        <f>+'Revenue Assumptions'!O36</f>
        <v>0</v>
      </c>
      <c r="R24" s="175">
        <f>SUM(F24:Q24)</f>
        <v>0</v>
      </c>
      <c r="T24" s="175">
        <f>+'Revenue Assumptions'!D44</f>
        <v>0</v>
      </c>
      <c r="U24" s="175">
        <f>+'Revenue Assumptions'!E44</f>
        <v>0</v>
      </c>
      <c r="V24" s="175">
        <f>+'Revenue Assumptions'!F44</f>
        <v>0</v>
      </c>
      <c r="W24" s="175">
        <f>+'Revenue Assumptions'!G44</f>
        <v>0</v>
      </c>
      <c r="X24" s="175">
        <f>+'Revenue Assumptions'!H44</f>
        <v>0</v>
      </c>
      <c r="Y24" s="175">
        <f>+'Revenue Assumptions'!I44</f>
        <v>0</v>
      </c>
      <c r="Z24" s="175">
        <f>+'Revenue Assumptions'!J44</f>
        <v>0</v>
      </c>
      <c r="AA24" s="175">
        <f>+'Revenue Assumptions'!K44</f>
        <v>0</v>
      </c>
      <c r="AB24" s="175">
        <f>+'Revenue Assumptions'!L44</f>
        <v>0</v>
      </c>
      <c r="AC24" s="175">
        <f>+'Revenue Assumptions'!M44</f>
        <v>0</v>
      </c>
      <c r="AD24" s="175">
        <f>+'Revenue Assumptions'!N44</f>
        <v>0</v>
      </c>
      <c r="AE24" s="175">
        <f>+'Revenue Assumptions'!O44</f>
        <v>0</v>
      </c>
      <c r="AF24" s="175">
        <f>SUM(T24:AE24)</f>
        <v>0</v>
      </c>
    </row>
    <row r="25" spans="4:31" ht="12.75" outlineLevel="1">
      <c r="D25" s="173" t="s">
        <v>260</v>
      </c>
      <c r="E25" s="174">
        <f>+'Revenue Assumptions'!E13</f>
        <v>0</v>
      </c>
      <c r="F25" s="175">
        <f>+E25*+(1+F23)</f>
        <v>0</v>
      </c>
      <c r="G25" s="175">
        <f>+F25*+(1+G23)</f>
        <v>0</v>
      </c>
      <c r="H25" s="175">
        <f>+G25*+(1+H23)</f>
        <v>0</v>
      </c>
      <c r="I25" s="175">
        <f aca="true" t="shared" si="12" ref="I25:Q25">+H25*+(1+I23)</f>
        <v>0</v>
      </c>
      <c r="J25" s="175">
        <f t="shared" si="12"/>
        <v>0</v>
      </c>
      <c r="K25" s="175">
        <f t="shared" si="12"/>
        <v>0</v>
      </c>
      <c r="L25" s="175">
        <f t="shared" si="12"/>
        <v>0</v>
      </c>
      <c r="M25" s="175">
        <f t="shared" si="12"/>
        <v>0</v>
      </c>
      <c r="N25" s="175">
        <f t="shared" si="12"/>
        <v>0</v>
      </c>
      <c r="O25" s="175">
        <f t="shared" si="12"/>
        <v>0</v>
      </c>
      <c r="P25" s="175">
        <f t="shared" si="12"/>
        <v>0</v>
      </c>
      <c r="Q25" s="175">
        <f t="shared" si="12"/>
        <v>0</v>
      </c>
      <c r="T25" s="175">
        <f>+Q25*+(1+T23)</f>
        <v>0</v>
      </c>
      <c r="U25" s="175">
        <f>+T25*+(1+U23)</f>
        <v>0</v>
      </c>
      <c r="V25" s="175">
        <f>+U25*+(1+V23)</f>
        <v>0</v>
      </c>
      <c r="W25" s="175">
        <f aca="true" t="shared" si="13" ref="W25:AE25">+V25*+(1+W23)</f>
        <v>0</v>
      </c>
      <c r="X25" s="175">
        <f t="shared" si="13"/>
        <v>0</v>
      </c>
      <c r="Y25" s="175">
        <f t="shared" si="13"/>
        <v>0</v>
      </c>
      <c r="Z25" s="175">
        <f t="shared" si="13"/>
        <v>0</v>
      </c>
      <c r="AA25" s="175">
        <f t="shared" si="13"/>
        <v>0</v>
      </c>
      <c r="AB25" s="175">
        <f t="shared" si="13"/>
        <v>0</v>
      </c>
      <c r="AC25" s="175">
        <f t="shared" si="13"/>
        <v>0</v>
      </c>
      <c r="AD25" s="175">
        <f t="shared" si="13"/>
        <v>0</v>
      </c>
      <c r="AE25" s="175">
        <f t="shared" si="13"/>
        <v>0</v>
      </c>
    </row>
    <row r="26" spans="6:31" ht="12.75" outlineLevel="1">
      <c r="F26" s="183">
        <f aca="true" t="shared" si="14" ref="F26:Q26">+F24*F25</f>
        <v>0</v>
      </c>
      <c r="G26" s="183">
        <f t="shared" si="14"/>
        <v>0</v>
      </c>
      <c r="H26" s="183">
        <f t="shared" si="14"/>
        <v>0</v>
      </c>
      <c r="I26" s="183">
        <f t="shared" si="14"/>
        <v>0</v>
      </c>
      <c r="J26" s="183">
        <f t="shared" si="14"/>
        <v>0</v>
      </c>
      <c r="K26" s="183">
        <f t="shared" si="14"/>
        <v>0</v>
      </c>
      <c r="L26" s="183">
        <f t="shared" si="14"/>
        <v>0</v>
      </c>
      <c r="M26" s="183">
        <f t="shared" si="14"/>
        <v>0</v>
      </c>
      <c r="N26" s="183">
        <f t="shared" si="14"/>
        <v>0</v>
      </c>
      <c r="O26" s="183">
        <f t="shared" si="14"/>
        <v>0</v>
      </c>
      <c r="P26" s="183">
        <f t="shared" si="14"/>
        <v>0</v>
      </c>
      <c r="Q26" s="183">
        <f t="shared" si="14"/>
        <v>0</v>
      </c>
      <c r="T26" s="183">
        <f aca="true" t="shared" si="15" ref="T26:AE26">+T24*T25</f>
        <v>0</v>
      </c>
      <c r="U26" s="183">
        <f t="shared" si="15"/>
        <v>0</v>
      </c>
      <c r="V26" s="183">
        <f t="shared" si="15"/>
        <v>0</v>
      </c>
      <c r="W26" s="183">
        <f t="shared" si="15"/>
        <v>0</v>
      </c>
      <c r="X26" s="183">
        <f t="shared" si="15"/>
        <v>0</v>
      </c>
      <c r="Y26" s="183">
        <f t="shared" si="15"/>
        <v>0</v>
      </c>
      <c r="Z26" s="183">
        <f t="shared" si="15"/>
        <v>0</v>
      </c>
      <c r="AA26" s="183">
        <f t="shared" si="15"/>
        <v>0</v>
      </c>
      <c r="AB26" s="183">
        <f t="shared" si="15"/>
        <v>0</v>
      </c>
      <c r="AC26" s="183">
        <f t="shared" si="15"/>
        <v>0</v>
      </c>
      <c r="AD26" s="183">
        <f t="shared" si="15"/>
        <v>0</v>
      </c>
      <c r="AE26" s="183">
        <f t="shared" si="15"/>
        <v>0</v>
      </c>
    </row>
    <row r="27" spans="2:3" ht="12.75" outlineLevel="1">
      <c r="B27" s="173" t="s">
        <v>265</v>
      </c>
      <c r="C27" s="173" t="str">
        <f>+'Revenue Assumptions'!C14</f>
        <v>Product Line E</v>
      </c>
    </row>
    <row r="28" spans="4:31" ht="12.75" outlineLevel="1">
      <c r="D28" s="173" t="s">
        <v>282</v>
      </c>
      <c r="F28" s="182">
        <f>+'Revenue Assumptions'!D111</f>
        <v>0</v>
      </c>
      <c r="G28" s="182">
        <f>+'Revenue Assumptions'!E111</f>
        <v>0</v>
      </c>
      <c r="H28" s="182">
        <f>+'Revenue Assumptions'!F111</f>
        <v>0</v>
      </c>
      <c r="I28" s="182">
        <f>+'Revenue Assumptions'!G111</f>
        <v>0</v>
      </c>
      <c r="J28" s="182">
        <f>+'Revenue Assumptions'!H111</f>
        <v>0</v>
      </c>
      <c r="K28" s="182">
        <f>+'Revenue Assumptions'!I111</f>
        <v>0</v>
      </c>
      <c r="L28" s="182">
        <f>+'Revenue Assumptions'!J111</f>
        <v>0</v>
      </c>
      <c r="M28" s="182">
        <f>+'Revenue Assumptions'!K111</f>
        <v>0</v>
      </c>
      <c r="N28" s="182">
        <f>+'Revenue Assumptions'!L111</f>
        <v>0</v>
      </c>
      <c r="O28" s="182">
        <f>+'Revenue Assumptions'!M111</f>
        <v>0</v>
      </c>
      <c r="P28" s="182">
        <f>+'Revenue Assumptions'!N111</f>
        <v>0</v>
      </c>
      <c r="Q28" s="182">
        <f>+'Revenue Assumptions'!O111</f>
        <v>0</v>
      </c>
      <c r="T28" s="182">
        <f>+'Revenue Assumptions'!D119</f>
        <v>0</v>
      </c>
      <c r="U28" s="182">
        <f>+'Revenue Assumptions'!E119</f>
        <v>0</v>
      </c>
      <c r="V28" s="182">
        <f>+'Revenue Assumptions'!F119</f>
        <v>0</v>
      </c>
      <c r="W28" s="182">
        <f>+'Revenue Assumptions'!G119</f>
        <v>0</v>
      </c>
      <c r="X28" s="182">
        <f>+'Revenue Assumptions'!H119</f>
        <v>0</v>
      </c>
      <c r="Y28" s="182">
        <f>+'Revenue Assumptions'!I119</f>
        <v>0</v>
      </c>
      <c r="Z28" s="182">
        <f>+'Revenue Assumptions'!J119</f>
        <v>0</v>
      </c>
      <c r="AA28" s="182">
        <f>+'Revenue Assumptions'!K119</f>
        <v>0</v>
      </c>
      <c r="AB28" s="182">
        <f>+'Revenue Assumptions'!L119</f>
        <v>0</v>
      </c>
      <c r="AC28" s="182">
        <f>+'Revenue Assumptions'!M119</f>
        <v>0</v>
      </c>
      <c r="AD28" s="182">
        <f>+'Revenue Assumptions'!N119</f>
        <v>0</v>
      </c>
      <c r="AE28" s="182">
        <f>+'Revenue Assumptions'!O119</f>
        <v>0</v>
      </c>
    </row>
    <row r="29" spans="4:32" ht="12.75" outlineLevel="1">
      <c r="D29" s="173" t="s">
        <v>259</v>
      </c>
      <c r="F29" s="175">
        <f>+'Revenue Assumptions'!D37</f>
        <v>0</v>
      </c>
      <c r="G29" s="175">
        <f>+'Revenue Assumptions'!E37</f>
        <v>0</v>
      </c>
      <c r="H29" s="175">
        <f>+'Revenue Assumptions'!F37</f>
        <v>0</v>
      </c>
      <c r="I29" s="175">
        <f>+'Revenue Assumptions'!G37</f>
        <v>0</v>
      </c>
      <c r="J29" s="175">
        <f>+'Revenue Assumptions'!H37</f>
        <v>0</v>
      </c>
      <c r="K29" s="175">
        <f>+'Revenue Assumptions'!I37</f>
        <v>0</v>
      </c>
      <c r="L29" s="175">
        <f>+'Revenue Assumptions'!J37</f>
        <v>0</v>
      </c>
      <c r="M29" s="175">
        <f>+'Revenue Assumptions'!K37</f>
        <v>0</v>
      </c>
      <c r="N29" s="175">
        <f>+'Revenue Assumptions'!L37</f>
        <v>0</v>
      </c>
      <c r="O29" s="175">
        <f>+'Revenue Assumptions'!M37</f>
        <v>0</v>
      </c>
      <c r="P29" s="175">
        <f>+'Revenue Assumptions'!N37</f>
        <v>0</v>
      </c>
      <c r="Q29" s="175">
        <f>+'Revenue Assumptions'!O37</f>
        <v>0</v>
      </c>
      <c r="R29" s="175">
        <f>SUM(F29:Q29)</f>
        <v>0</v>
      </c>
      <c r="T29" s="175">
        <f>+'Revenue Assumptions'!D45</f>
        <v>0</v>
      </c>
      <c r="U29" s="175">
        <f>+'Revenue Assumptions'!E45</f>
        <v>0</v>
      </c>
      <c r="V29" s="175">
        <f>+'Revenue Assumptions'!F45</f>
        <v>0</v>
      </c>
      <c r="W29" s="175">
        <f>+'Revenue Assumptions'!G45</f>
        <v>0</v>
      </c>
      <c r="X29" s="175">
        <f>+'Revenue Assumptions'!H45</f>
        <v>0</v>
      </c>
      <c r="Y29" s="175">
        <f>+'Revenue Assumptions'!I45</f>
        <v>0</v>
      </c>
      <c r="Z29" s="175">
        <f>+'Revenue Assumptions'!J45</f>
        <v>0</v>
      </c>
      <c r="AA29" s="175">
        <f>+'Revenue Assumptions'!K45</f>
        <v>0</v>
      </c>
      <c r="AB29" s="175">
        <f>+'Revenue Assumptions'!L45</f>
        <v>0</v>
      </c>
      <c r="AC29" s="175">
        <f>+'Revenue Assumptions'!M45</f>
        <v>0</v>
      </c>
      <c r="AD29" s="175">
        <f>+'Revenue Assumptions'!N45</f>
        <v>0</v>
      </c>
      <c r="AE29" s="175">
        <f>+'Revenue Assumptions'!O45</f>
        <v>0</v>
      </c>
      <c r="AF29" s="175">
        <f>SUM(T29:AE29)</f>
        <v>0</v>
      </c>
    </row>
    <row r="30" spans="4:31" ht="12.75" outlineLevel="1">
      <c r="D30" s="173" t="s">
        <v>260</v>
      </c>
      <c r="E30" s="174">
        <f>+'Revenue Assumptions'!E14</f>
        <v>0</v>
      </c>
      <c r="F30" s="175">
        <f>+E30*+(1+F28)</f>
        <v>0</v>
      </c>
      <c r="G30" s="175">
        <f>+F30*+(1+G28)</f>
        <v>0</v>
      </c>
      <c r="H30" s="175">
        <f>+G30*+(1+H28)</f>
        <v>0</v>
      </c>
      <c r="I30" s="175">
        <f aca="true" t="shared" si="16" ref="I30:Q30">+H30*+(1+I28)</f>
        <v>0</v>
      </c>
      <c r="J30" s="175">
        <f t="shared" si="16"/>
        <v>0</v>
      </c>
      <c r="K30" s="175">
        <f t="shared" si="16"/>
        <v>0</v>
      </c>
      <c r="L30" s="175">
        <f t="shared" si="16"/>
        <v>0</v>
      </c>
      <c r="M30" s="175">
        <f t="shared" si="16"/>
        <v>0</v>
      </c>
      <c r="N30" s="175">
        <f t="shared" si="16"/>
        <v>0</v>
      </c>
      <c r="O30" s="175">
        <f t="shared" si="16"/>
        <v>0</v>
      </c>
      <c r="P30" s="175">
        <f t="shared" si="16"/>
        <v>0</v>
      </c>
      <c r="Q30" s="175">
        <f t="shared" si="16"/>
        <v>0</v>
      </c>
      <c r="T30" s="175">
        <f>+Q30*+(1+T28)</f>
        <v>0</v>
      </c>
      <c r="U30" s="175">
        <f>+T30*+(1+U28)</f>
        <v>0</v>
      </c>
      <c r="V30" s="175">
        <f>+U30*+(1+V28)</f>
        <v>0</v>
      </c>
      <c r="W30" s="175">
        <f aca="true" t="shared" si="17" ref="W30:AE30">+V30*+(1+W28)</f>
        <v>0</v>
      </c>
      <c r="X30" s="175">
        <f t="shared" si="17"/>
        <v>0</v>
      </c>
      <c r="Y30" s="175">
        <f t="shared" si="17"/>
        <v>0</v>
      </c>
      <c r="Z30" s="175">
        <f t="shared" si="17"/>
        <v>0</v>
      </c>
      <c r="AA30" s="175">
        <f t="shared" si="17"/>
        <v>0</v>
      </c>
      <c r="AB30" s="175">
        <f t="shared" si="17"/>
        <v>0</v>
      </c>
      <c r="AC30" s="175">
        <f t="shared" si="17"/>
        <v>0</v>
      </c>
      <c r="AD30" s="175">
        <f t="shared" si="17"/>
        <v>0</v>
      </c>
      <c r="AE30" s="175">
        <f t="shared" si="17"/>
        <v>0</v>
      </c>
    </row>
    <row r="31" spans="6:31" ht="12.75" outlineLevel="1">
      <c r="F31" s="183">
        <f aca="true" t="shared" si="18" ref="F31:Q31">+F29*F30</f>
        <v>0</v>
      </c>
      <c r="G31" s="183">
        <f t="shared" si="18"/>
        <v>0</v>
      </c>
      <c r="H31" s="183">
        <f t="shared" si="18"/>
        <v>0</v>
      </c>
      <c r="I31" s="183">
        <f t="shared" si="18"/>
        <v>0</v>
      </c>
      <c r="J31" s="183">
        <f t="shared" si="18"/>
        <v>0</v>
      </c>
      <c r="K31" s="183">
        <f t="shared" si="18"/>
        <v>0</v>
      </c>
      <c r="L31" s="183">
        <f t="shared" si="18"/>
        <v>0</v>
      </c>
      <c r="M31" s="183">
        <f t="shared" si="18"/>
        <v>0</v>
      </c>
      <c r="N31" s="183">
        <f t="shared" si="18"/>
        <v>0</v>
      </c>
      <c r="O31" s="183">
        <f t="shared" si="18"/>
        <v>0</v>
      </c>
      <c r="P31" s="183">
        <f t="shared" si="18"/>
        <v>0</v>
      </c>
      <c r="Q31" s="183">
        <f t="shared" si="18"/>
        <v>0</v>
      </c>
      <c r="T31" s="183">
        <f aca="true" t="shared" si="19" ref="T31:AE31">+T29*T30</f>
        <v>0</v>
      </c>
      <c r="U31" s="183">
        <f t="shared" si="19"/>
        <v>0</v>
      </c>
      <c r="V31" s="183">
        <f t="shared" si="19"/>
        <v>0</v>
      </c>
      <c r="W31" s="183">
        <f t="shared" si="19"/>
        <v>0</v>
      </c>
      <c r="X31" s="183">
        <f t="shared" si="19"/>
        <v>0</v>
      </c>
      <c r="Y31" s="183">
        <f t="shared" si="19"/>
        <v>0</v>
      </c>
      <c r="Z31" s="183">
        <f t="shared" si="19"/>
        <v>0</v>
      </c>
      <c r="AA31" s="183">
        <f t="shared" si="19"/>
        <v>0</v>
      </c>
      <c r="AB31" s="183">
        <f t="shared" si="19"/>
        <v>0</v>
      </c>
      <c r="AC31" s="183">
        <f t="shared" si="19"/>
        <v>0</v>
      </c>
      <c r="AD31" s="183">
        <f t="shared" si="19"/>
        <v>0</v>
      </c>
      <c r="AE31" s="183">
        <f t="shared" si="19"/>
        <v>0</v>
      </c>
    </row>
    <row r="32" spans="2:3" ht="12.75" outlineLevel="1">
      <c r="B32" s="173" t="s">
        <v>266</v>
      </c>
      <c r="C32" s="173" t="str">
        <f>+'Revenue Assumptions'!C15</f>
        <v>Product Line F</v>
      </c>
    </row>
    <row r="33" spans="4:31" ht="12.75" outlineLevel="1">
      <c r="D33" s="173" t="s">
        <v>282</v>
      </c>
      <c r="F33" s="182">
        <f>+'Revenue Assumptions'!D112</f>
        <v>0</v>
      </c>
      <c r="G33" s="182">
        <f>+'Revenue Assumptions'!E112</f>
        <v>0</v>
      </c>
      <c r="H33" s="182">
        <f>+'Revenue Assumptions'!F112</f>
        <v>0</v>
      </c>
      <c r="I33" s="182">
        <f>+'Revenue Assumptions'!G112</f>
        <v>0</v>
      </c>
      <c r="J33" s="182">
        <f>+'Revenue Assumptions'!H112</f>
        <v>0</v>
      </c>
      <c r="K33" s="182">
        <f>+'Revenue Assumptions'!I112</f>
        <v>0</v>
      </c>
      <c r="L33" s="182">
        <f>+'Revenue Assumptions'!J112</f>
        <v>0</v>
      </c>
      <c r="M33" s="182">
        <f>+'Revenue Assumptions'!K112</f>
        <v>0</v>
      </c>
      <c r="N33" s="182">
        <f>+'Revenue Assumptions'!L112</f>
        <v>0</v>
      </c>
      <c r="O33" s="182">
        <f>+'Revenue Assumptions'!M112</f>
        <v>0</v>
      </c>
      <c r="P33" s="182">
        <f>+'Revenue Assumptions'!N112</f>
        <v>0</v>
      </c>
      <c r="Q33" s="182">
        <f>+'Revenue Assumptions'!O112</f>
        <v>0</v>
      </c>
      <c r="T33" s="182">
        <f>+'Revenue Assumptions'!D120</f>
        <v>0</v>
      </c>
      <c r="U33" s="182">
        <f>+'Revenue Assumptions'!E120</f>
        <v>0</v>
      </c>
      <c r="V33" s="182">
        <f>+'Revenue Assumptions'!F120</f>
        <v>0</v>
      </c>
      <c r="W33" s="182">
        <f>+'Revenue Assumptions'!G120</f>
        <v>0</v>
      </c>
      <c r="X33" s="182">
        <f>+'Revenue Assumptions'!H120</f>
        <v>0</v>
      </c>
      <c r="Y33" s="182">
        <f>+'Revenue Assumptions'!I120</f>
        <v>0</v>
      </c>
      <c r="Z33" s="182">
        <f>+'Revenue Assumptions'!J120</f>
        <v>0</v>
      </c>
      <c r="AA33" s="182">
        <f>+'Revenue Assumptions'!K120</f>
        <v>0</v>
      </c>
      <c r="AB33" s="182">
        <f>+'Revenue Assumptions'!L120</f>
        <v>0</v>
      </c>
      <c r="AC33" s="182">
        <f>+'Revenue Assumptions'!M120</f>
        <v>0</v>
      </c>
      <c r="AD33" s="182">
        <f>+'Revenue Assumptions'!N120</f>
        <v>0</v>
      </c>
      <c r="AE33" s="182">
        <f>+'Revenue Assumptions'!O120</f>
        <v>0</v>
      </c>
    </row>
    <row r="34" spans="4:32" ht="12.75" outlineLevel="1">
      <c r="D34" s="173" t="s">
        <v>259</v>
      </c>
      <c r="F34" s="175">
        <f>+'Revenue Assumptions'!D38</f>
        <v>0</v>
      </c>
      <c r="G34" s="175">
        <f>+'Revenue Assumptions'!E38</f>
        <v>0</v>
      </c>
      <c r="H34" s="175">
        <f>+'Revenue Assumptions'!F38</f>
        <v>0</v>
      </c>
      <c r="I34" s="175">
        <f>+'Revenue Assumptions'!G38</f>
        <v>0</v>
      </c>
      <c r="J34" s="175">
        <f>+'Revenue Assumptions'!H38</f>
        <v>0</v>
      </c>
      <c r="K34" s="175">
        <f>+'Revenue Assumptions'!I38</f>
        <v>0</v>
      </c>
      <c r="L34" s="175">
        <f>+'Revenue Assumptions'!J38</f>
        <v>0</v>
      </c>
      <c r="M34" s="175">
        <f>+'Revenue Assumptions'!K38</f>
        <v>0</v>
      </c>
      <c r="N34" s="175">
        <f>+'Revenue Assumptions'!L38</f>
        <v>0</v>
      </c>
      <c r="O34" s="175">
        <f>+'Revenue Assumptions'!M38</f>
        <v>0</v>
      </c>
      <c r="P34" s="175">
        <f>+'Revenue Assumptions'!N38</f>
        <v>0</v>
      </c>
      <c r="Q34" s="175">
        <f>+'Revenue Assumptions'!O38</f>
        <v>0</v>
      </c>
      <c r="R34" s="175">
        <f>SUM(F34:Q34)</f>
        <v>0</v>
      </c>
      <c r="T34" s="175">
        <f>+'Revenue Assumptions'!D46</f>
        <v>0</v>
      </c>
      <c r="U34" s="175">
        <f>+'Revenue Assumptions'!E46</f>
        <v>0</v>
      </c>
      <c r="V34" s="175">
        <f>+'Revenue Assumptions'!F46</f>
        <v>0</v>
      </c>
      <c r="W34" s="175">
        <f>+'Revenue Assumptions'!G46</f>
        <v>0</v>
      </c>
      <c r="X34" s="175">
        <f>+'Revenue Assumptions'!H46</f>
        <v>0</v>
      </c>
      <c r="Y34" s="175">
        <f>+'Revenue Assumptions'!I46</f>
        <v>0</v>
      </c>
      <c r="Z34" s="175">
        <f>+'Revenue Assumptions'!J46</f>
        <v>0</v>
      </c>
      <c r="AA34" s="175">
        <f>+'Revenue Assumptions'!K46</f>
        <v>0</v>
      </c>
      <c r="AB34" s="175">
        <f>+'Revenue Assumptions'!L46</f>
        <v>0</v>
      </c>
      <c r="AC34" s="175">
        <f>+'Revenue Assumptions'!M46</f>
        <v>0</v>
      </c>
      <c r="AD34" s="175">
        <f>+'Revenue Assumptions'!N46</f>
        <v>0</v>
      </c>
      <c r="AE34" s="175">
        <f>+'Revenue Assumptions'!O46</f>
        <v>0</v>
      </c>
      <c r="AF34" s="175">
        <f>SUM(T34:AE34)</f>
        <v>0</v>
      </c>
    </row>
    <row r="35" spans="4:31" ht="12.75" outlineLevel="1">
      <c r="D35" s="173" t="s">
        <v>260</v>
      </c>
      <c r="E35" s="174">
        <f>+'Revenue Assumptions'!E15</f>
        <v>0</v>
      </c>
      <c r="F35" s="175">
        <f>+E35*+(1+F33)</f>
        <v>0</v>
      </c>
      <c r="G35" s="175">
        <f>+F35*+(1+G33)</f>
        <v>0</v>
      </c>
      <c r="H35" s="175">
        <f>+G35*+(1+H33)</f>
        <v>0</v>
      </c>
      <c r="I35" s="175">
        <f aca="true" t="shared" si="20" ref="I35:Q35">+H35*+(1+I33)</f>
        <v>0</v>
      </c>
      <c r="J35" s="175">
        <f t="shared" si="20"/>
        <v>0</v>
      </c>
      <c r="K35" s="175">
        <f t="shared" si="20"/>
        <v>0</v>
      </c>
      <c r="L35" s="175">
        <f t="shared" si="20"/>
        <v>0</v>
      </c>
      <c r="M35" s="175">
        <f t="shared" si="20"/>
        <v>0</v>
      </c>
      <c r="N35" s="175">
        <f t="shared" si="20"/>
        <v>0</v>
      </c>
      <c r="O35" s="175">
        <f t="shared" si="20"/>
        <v>0</v>
      </c>
      <c r="P35" s="175">
        <f t="shared" si="20"/>
        <v>0</v>
      </c>
      <c r="Q35" s="175">
        <f t="shared" si="20"/>
        <v>0</v>
      </c>
      <c r="T35" s="175">
        <f>+Q35*+(1+T33)</f>
        <v>0</v>
      </c>
      <c r="U35" s="175">
        <f>+T35*+(1+U33)</f>
        <v>0</v>
      </c>
      <c r="V35" s="175">
        <f>+U35*+(1+V33)</f>
        <v>0</v>
      </c>
      <c r="W35" s="175">
        <f aca="true" t="shared" si="21" ref="W35:AE35">+V35*+(1+W33)</f>
        <v>0</v>
      </c>
      <c r="X35" s="175">
        <f t="shared" si="21"/>
        <v>0</v>
      </c>
      <c r="Y35" s="175">
        <f t="shared" si="21"/>
        <v>0</v>
      </c>
      <c r="Z35" s="175">
        <f t="shared" si="21"/>
        <v>0</v>
      </c>
      <c r="AA35" s="175">
        <f t="shared" si="21"/>
        <v>0</v>
      </c>
      <c r="AB35" s="175">
        <f t="shared" si="21"/>
        <v>0</v>
      </c>
      <c r="AC35" s="175">
        <f t="shared" si="21"/>
        <v>0</v>
      </c>
      <c r="AD35" s="175">
        <f t="shared" si="21"/>
        <v>0</v>
      </c>
      <c r="AE35" s="175">
        <f t="shared" si="21"/>
        <v>0</v>
      </c>
    </row>
    <row r="36" spans="6:31" ht="12.75" outlineLevel="1">
      <c r="F36" s="183">
        <f aca="true" t="shared" si="22" ref="F36:Q36">+F34*F35</f>
        <v>0</v>
      </c>
      <c r="G36" s="183">
        <f t="shared" si="22"/>
        <v>0</v>
      </c>
      <c r="H36" s="183">
        <f t="shared" si="22"/>
        <v>0</v>
      </c>
      <c r="I36" s="183">
        <f t="shared" si="22"/>
        <v>0</v>
      </c>
      <c r="J36" s="183">
        <f t="shared" si="22"/>
        <v>0</v>
      </c>
      <c r="K36" s="183">
        <f t="shared" si="22"/>
        <v>0</v>
      </c>
      <c r="L36" s="183">
        <f t="shared" si="22"/>
        <v>0</v>
      </c>
      <c r="M36" s="183">
        <f t="shared" si="22"/>
        <v>0</v>
      </c>
      <c r="N36" s="183">
        <f t="shared" si="22"/>
        <v>0</v>
      </c>
      <c r="O36" s="183">
        <f t="shared" si="22"/>
        <v>0</v>
      </c>
      <c r="P36" s="183">
        <f t="shared" si="22"/>
        <v>0</v>
      </c>
      <c r="Q36" s="183">
        <f t="shared" si="22"/>
        <v>0</v>
      </c>
      <c r="T36" s="183">
        <f aca="true" t="shared" si="23" ref="T36:AE36">+T34*T35</f>
        <v>0</v>
      </c>
      <c r="U36" s="183">
        <f t="shared" si="23"/>
        <v>0</v>
      </c>
      <c r="V36" s="183">
        <f t="shared" si="23"/>
        <v>0</v>
      </c>
      <c r="W36" s="183">
        <f t="shared" si="23"/>
        <v>0</v>
      </c>
      <c r="X36" s="183">
        <f t="shared" si="23"/>
        <v>0</v>
      </c>
      <c r="Y36" s="183">
        <f t="shared" si="23"/>
        <v>0</v>
      </c>
      <c r="Z36" s="183">
        <f t="shared" si="23"/>
        <v>0</v>
      </c>
      <c r="AA36" s="183">
        <f t="shared" si="23"/>
        <v>0</v>
      </c>
      <c r="AB36" s="183">
        <f t="shared" si="23"/>
        <v>0</v>
      </c>
      <c r="AC36" s="183">
        <f t="shared" si="23"/>
        <v>0</v>
      </c>
      <c r="AD36" s="183">
        <f t="shared" si="23"/>
        <v>0</v>
      </c>
      <c r="AE36" s="183">
        <f t="shared" si="23"/>
        <v>0</v>
      </c>
    </row>
    <row r="37" spans="2:31" ht="12.75" outlineLevel="1">
      <c r="B37" s="173" t="s">
        <v>275</v>
      </c>
      <c r="F37" s="183">
        <f>+F36+F31+F26+F21+F16+F11</f>
        <v>0</v>
      </c>
      <c r="G37" s="183">
        <f aca="true" t="shared" si="24" ref="G37:Q37">+G36+G31+G26+G21+G16+G11</f>
        <v>0</v>
      </c>
      <c r="H37" s="183">
        <f t="shared" si="24"/>
        <v>0</v>
      </c>
      <c r="I37" s="183">
        <f t="shared" si="24"/>
        <v>0</v>
      </c>
      <c r="J37" s="183">
        <f t="shared" si="24"/>
        <v>0</v>
      </c>
      <c r="K37" s="183">
        <f t="shared" si="24"/>
        <v>0</v>
      </c>
      <c r="L37" s="183">
        <f t="shared" si="24"/>
        <v>0</v>
      </c>
      <c r="M37" s="183">
        <f t="shared" si="24"/>
        <v>0</v>
      </c>
      <c r="N37" s="183">
        <f t="shared" si="24"/>
        <v>0</v>
      </c>
      <c r="O37" s="183">
        <f t="shared" si="24"/>
        <v>0</v>
      </c>
      <c r="P37" s="183">
        <f t="shared" si="24"/>
        <v>0</v>
      </c>
      <c r="Q37" s="183">
        <f t="shared" si="24"/>
        <v>0</v>
      </c>
      <c r="T37" s="183">
        <f aca="true" t="shared" si="25" ref="T37:AE37">+T36+T31+T26+T21+T16+T11</f>
        <v>0</v>
      </c>
      <c r="U37" s="183">
        <f t="shared" si="25"/>
        <v>0</v>
      </c>
      <c r="V37" s="183">
        <f t="shared" si="25"/>
        <v>0</v>
      </c>
      <c r="W37" s="183">
        <f t="shared" si="25"/>
        <v>0</v>
      </c>
      <c r="X37" s="183">
        <f t="shared" si="25"/>
        <v>0</v>
      </c>
      <c r="Y37" s="183">
        <f t="shared" si="25"/>
        <v>0</v>
      </c>
      <c r="Z37" s="183">
        <f t="shared" si="25"/>
        <v>0</v>
      </c>
      <c r="AA37" s="183">
        <f t="shared" si="25"/>
        <v>0</v>
      </c>
      <c r="AB37" s="183">
        <f t="shared" si="25"/>
        <v>0</v>
      </c>
      <c r="AC37" s="183">
        <f t="shared" si="25"/>
        <v>0</v>
      </c>
      <c r="AD37" s="183">
        <f t="shared" si="25"/>
        <v>0</v>
      </c>
      <c r="AE37" s="183">
        <f t="shared" si="25"/>
        <v>0</v>
      </c>
    </row>
    <row r="38" spans="2:31" ht="12.75" outlineLevel="1">
      <c r="B38" s="173" t="s">
        <v>276</v>
      </c>
      <c r="E38" s="175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</row>
    <row r="39" spans="4:31" ht="12.75" outlineLevel="1">
      <c r="D39" s="185" t="s">
        <v>277</v>
      </c>
      <c r="E39" s="182">
        <f>+'Revenue Assumptions'!D179</f>
        <v>0</v>
      </c>
      <c r="F39" s="186">
        <f>+F37*$E39</f>
        <v>0</v>
      </c>
      <c r="G39" s="186">
        <f aca="true" t="shared" si="26" ref="G39:Q39">+G37*$E39</f>
        <v>0</v>
      </c>
      <c r="H39" s="186">
        <f t="shared" si="26"/>
        <v>0</v>
      </c>
      <c r="I39" s="186">
        <f t="shared" si="26"/>
        <v>0</v>
      </c>
      <c r="J39" s="186">
        <f t="shared" si="26"/>
        <v>0</v>
      </c>
      <c r="K39" s="186">
        <f t="shared" si="26"/>
        <v>0</v>
      </c>
      <c r="L39" s="186">
        <f t="shared" si="26"/>
        <v>0</v>
      </c>
      <c r="M39" s="186">
        <f t="shared" si="26"/>
        <v>0</v>
      </c>
      <c r="N39" s="186">
        <f t="shared" si="26"/>
        <v>0</v>
      </c>
      <c r="O39" s="186">
        <f t="shared" si="26"/>
        <v>0</v>
      </c>
      <c r="P39" s="186">
        <f t="shared" si="26"/>
        <v>0</v>
      </c>
      <c r="Q39" s="186">
        <f t="shared" si="26"/>
        <v>0</v>
      </c>
      <c r="T39" s="186">
        <f aca="true" t="shared" si="27" ref="T39:AE39">+T37*$E39</f>
        <v>0</v>
      </c>
      <c r="U39" s="186">
        <f t="shared" si="27"/>
        <v>0</v>
      </c>
      <c r="V39" s="186">
        <f t="shared" si="27"/>
        <v>0</v>
      </c>
      <c r="W39" s="186">
        <f t="shared" si="27"/>
        <v>0</v>
      </c>
      <c r="X39" s="186">
        <f t="shared" si="27"/>
        <v>0</v>
      </c>
      <c r="Y39" s="186">
        <f t="shared" si="27"/>
        <v>0</v>
      </c>
      <c r="Z39" s="186">
        <f t="shared" si="27"/>
        <v>0</v>
      </c>
      <c r="AA39" s="186">
        <f t="shared" si="27"/>
        <v>0</v>
      </c>
      <c r="AB39" s="186">
        <f t="shared" si="27"/>
        <v>0</v>
      </c>
      <c r="AC39" s="186">
        <f t="shared" si="27"/>
        <v>0</v>
      </c>
      <c r="AD39" s="186">
        <f t="shared" si="27"/>
        <v>0</v>
      </c>
      <c r="AE39" s="186">
        <f t="shared" si="27"/>
        <v>0</v>
      </c>
    </row>
    <row r="40" spans="4:31" ht="12.75" outlineLevel="1">
      <c r="D40" s="185" t="s">
        <v>278</v>
      </c>
      <c r="E40" s="182">
        <f>+'Revenue Assumptions'!D180</f>
        <v>0</v>
      </c>
      <c r="F40" s="186">
        <f>+E37*$E40</f>
        <v>0</v>
      </c>
      <c r="G40" s="186">
        <f>+F37*$E40</f>
        <v>0</v>
      </c>
      <c r="H40" s="186">
        <f aca="true" t="shared" si="28" ref="H40:Q40">+G37*$E40</f>
        <v>0</v>
      </c>
      <c r="I40" s="186">
        <f t="shared" si="28"/>
        <v>0</v>
      </c>
      <c r="J40" s="186">
        <f t="shared" si="28"/>
        <v>0</v>
      </c>
      <c r="K40" s="186">
        <f t="shared" si="28"/>
        <v>0</v>
      </c>
      <c r="L40" s="186">
        <f t="shared" si="28"/>
        <v>0</v>
      </c>
      <c r="M40" s="186">
        <f t="shared" si="28"/>
        <v>0</v>
      </c>
      <c r="N40" s="186">
        <f t="shared" si="28"/>
        <v>0</v>
      </c>
      <c r="O40" s="186">
        <f t="shared" si="28"/>
        <v>0</v>
      </c>
      <c r="P40" s="186">
        <f t="shared" si="28"/>
        <v>0</v>
      </c>
      <c r="Q40" s="186">
        <f t="shared" si="28"/>
        <v>0</v>
      </c>
      <c r="T40" s="186">
        <f>+Q37*$E40</f>
        <v>0</v>
      </c>
      <c r="U40" s="186">
        <f>+T37*$E40</f>
        <v>0</v>
      </c>
      <c r="V40" s="186">
        <f aca="true" t="shared" si="29" ref="V40:AE40">+U37*$E40</f>
        <v>0</v>
      </c>
      <c r="W40" s="186">
        <f t="shared" si="29"/>
        <v>0</v>
      </c>
      <c r="X40" s="186">
        <f t="shared" si="29"/>
        <v>0</v>
      </c>
      <c r="Y40" s="186">
        <f t="shared" si="29"/>
        <v>0</v>
      </c>
      <c r="Z40" s="186">
        <f t="shared" si="29"/>
        <v>0</v>
      </c>
      <c r="AA40" s="186">
        <f t="shared" si="29"/>
        <v>0</v>
      </c>
      <c r="AB40" s="186">
        <f t="shared" si="29"/>
        <v>0</v>
      </c>
      <c r="AC40" s="186">
        <f t="shared" si="29"/>
        <v>0</v>
      </c>
      <c r="AD40" s="186">
        <f t="shared" si="29"/>
        <v>0</v>
      </c>
      <c r="AE40" s="186">
        <f t="shared" si="29"/>
        <v>0</v>
      </c>
    </row>
    <row r="41" spans="4:31" ht="12.75" outlineLevel="1">
      <c r="D41" s="173" t="s">
        <v>279</v>
      </c>
      <c r="E41" s="182">
        <f>+'Revenue Assumptions'!D181</f>
        <v>0</v>
      </c>
      <c r="F41" s="183">
        <v>0</v>
      </c>
      <c r="G41" s="183">
        <v>0</v>
      </c>
      <c r="H41" s="183">
        <f aca="true" t="shared" si="30" ref="H41:Q41">+F37*$E41</f>
        <v>0</v>
      </c>
      <c r="I41" s="183">
        <f t="shared" si="30"/>
        <v>0</v>
      </c>
      <c r="J41" s="183">
        <f t="shared" si="30"/>
        <v>0</v>
      </c>
      <c r="K41" s="183">
        <f t="shared" si="30"/>
        <v>0</v>
      </c>
      <c r="L41" s="183">
        <f t="shared" si="30"/>
        <v>0</v>
      </c>
      <c r="M41" s="183">
        <f t="shared" si="30"/>
        <v>0</v>
      </c>
      <c r="N41" s="183">
        <f t="shared" si="30"/>
        <v>0</v>
      </c>
      <c r="O41" s="183">
        <f t="shared" si="30"/>
        <v>0</v>
      </c>
      <c r="P41" s="183">
        <f t="shared" si="30"/>
        <v>0</v>
      </c>
      <c r="Q41" s="183">
        <f t="shared" si="30"/>
        <v>0</v>
      </c>
      <c r="T41" s="183">
        <f>+P37*$E41</f>
        <v>0</v>
      </c>
      <c r="U41" s="183">
        <f>+O37*$E41</f>
        <v>0</v>
      </c>
      <c r="V41" s="183">
        <f aca="true" t="shared" si="31" ref="V41:AE41">+T37*$E41</f>
        <v>0</v>
      </c>
      <c r="W41" s="183">
        <f t="shared" si="31"/>
        <v>0</v>
      </c>
      <c r="X41" s="183">
        <f t="shared" si="31"/>
        <v>0</v>
      </c>
      <c r="Y41" s="183">
        <f t="shared" si="31"/>
        <v>0</v>
      </c>
      <c r="Z41" s="183">
        <f t="shared" si="31"/>
        <v>0</v>
      </c>
      <c r="AA41" s="183">
        <f t="shared" si="31"/>
        <v>0</v>
      </c>
      <c r="AB41" s="183">
        <f t="shared" si="31"/>
        <v>0</v>
      </c>
      <c r="AC41" s="183">
        <f t="shared" si="31"/>
        <v>0</v>
      </c>
      <c r="AD41" s="183">
        <f t="shared" si="31"/>
        <v>0</v>
      </c>
      <c r="AE41" s="183">
        <f t="shared" si="31"/>
        <v>0</v>
      </c>
    </row>
    <row r="42" spans="4:31" ht="12.75" outlineLevel="1">
      <c r="D42" s="173" t="s">
        <v>281</v>
      </c>
      <c r="E42" s="182">
        <f>+'Revenue Assumptions'!D182</f>
        <v>0</v>
      </c>
      <c r="F42" s="183">
        <v>0</v>
      </c>
      <c r="G42" s="183">
        <v>0</v>
      </c>
      <c r="H42" s="183">
        <f>+F38*E42</f>
        <v>0</v>
      </c>
      <c r="I42" s="183">
        <f aca="true" t="shared" si="32" ref="I42:Q42">+G38*F42</f>
        <v>0</v>
      </c>
      <c r="J42" s="183">
        <f t="shared" si="32"/>
        <v>0</v>
      </c>
      <c r="K42" s="183">
        <f t="shared" si="32"/>
        <v>0</v>
      </c>
      <c r="L42" s="183">
        <f t="shared" si="32"/>
        <v>0</v>
      </c>
      <c r="M42" s="183">
        <f t="shared" si="32"/>
        <v>0</v>
      </c>
      <c r="N42" s="183">
        <f t="shared" si="32"/>
        <v>0</v>
      </c>
      <c r="O42" s="183">
        <f t="shared" si="32"/>
        <v>0</v>
      </c>
      <c r="P42" s="183">
        <f t="shared" si="32"/>
        <v>0</v>
      </c>
      <c r="Q42" s="183">
        <f t="shared" si="32"/>
        <v>0</v>
      </c>
      <c r="T42" s="183">
        <v>0</v>
      </c>
      <c r="U42" s="183">
        <v>0</v>
      </c>
      <c r="V42" s="183">
        <f aca="true" t="shared" si="33" ref="V42:AE42">+T38*S42</f>
        <v>0</v>
      </c>
      <c r="W42" s="183">
        <f t="shared" si="33"/>
        <v>0</v>
      </c>
      <c r="X42" s="183">
        <f t="shared" si="33"/>
        <v>0</v>
      </c>
      <c r="Y42" s="183">
        <f t="shared" si="33"/>
        <v>0</v>
      </c>
      <c r="Z42" s="183">
        <f t="shared" si="33"/>
        <v>0</v>
      </c>
      <c r="AA42" s="183">
        <f t="shared" si="33"/>
        <v>0</v>
      </c>
      <c r="AB42" s="183">
        <f t="shared" si="33"/>
        <v>0</v>
      </c>
      <c r="AC42" s="183">
        <f t="shared" si="33"/>
        <v>0</v>
      </c>
      <c r="AD42" s="183">
        <f t="shared" si="33"/>
        <v>0</v>
      </c>
      <c r="AE42" s="183">
        <f t="shared" si="33"/>
        <v>0</v>
      </c>
    </row>
    <row r="43" spans="5:31" ht="13.5" outlineLevel="1" thickBot="1">
      <c r="E43" s="187">
        <f>SUM(E39:E42)</f>
        <v>0</v>
      </c>
      <c r="F43" s="188">
        <f>SUM(F39:F42)</f>
        <v>0</v>
      </c>
      <c r="G43" s="188">
        <f aca="true" t="shared" si="34" ref="G43:Q43">SUM(G39:G42)</f>
        <v>0</v>
      </c>
      <c r="H43" s="188">
        <f t="shared" si="34"/>
        <v>0</v>
      </c>
      <c r="I43" s="188">
        <f t="shared" si="34"/>
        <v>0</v>
      </c>
      <c r="J43" s="188">
        <f t="shared" si="34"/>
        <v>0</v>
      </c>
      <c r="K43" s="188">
        <f t="shared" si="34"/>
        <v>0</v>
      </c>
      <c r="L43" s="188">
        <f t="shared" si="34"/>
        <v>0</v>
      </c>
      <c r="M43" s="188">
        <f t="shared" si="34"/>
        <v>0</v>
      </c>
      <c r="N43" s="188">
        <f t="shared" si="34"/>
        <v>0</v>
      </c>
      <c r="O43" s="188">
        <f t="shared" si="34"/>
        <v>0</v>
      </c>
      <c r="P43" s="188">
        <f t="shared" si="34"/>
        <v>0</v>
      </c>
      <c r="Q43" s="188">
        <f t="shared" si="34"/>
        <v>0</v>
      </c>
      <c r="T43" s="188">
        <f aca="true" t="shared" si="35" ref="T43:AE43">SUM(T39:T42)</f>
        <v>0</v>
      </c>
      <c r="U43" s="188">
        <f t="shared" si="35"/>
        <v>0</v>
      </c>
      <c r="V43" s="188">
        <f t="shared" si="35"/>
        <v>0</v>
      </c>
      <c r="W43" s="188">
        <f t="shared" si="35"/>
        <v>0</v>
      </c>
      <c r="X43" s="188">
        <f t="shared" si="35"/>
        <v>0</v>
      </c>
      <c r="Y43" s="188">
        <f t="shared" si="35"/>
        <v>0</v>
      </c>
      <c r="Z43" s="188">
        <f t="shared" si="35"/>
        <v>0</v>
      </c>
      <c r="AA43" s="188">
        <f t="shared" si="35"/>
        <v>0</v>
      </c>
      <c r="AB43" s="188">
        <f t="shared" si="35"/>
        <v>0</v>
      </c>
      <c r="AC43" s="188">
        <f t="shared" si="35"/>
        <v>0</v>
      </c>
      <c r="AD43" s="188">
        <f t="shared" si="35"/>
        <v>0</v>
      </c>
      <c r="AE43" s="188">
        <f t="shared" si="35"/>
        <v>0</v>
      </c>
    </row>
    <row r="44" ht="13.5" outlineLevel="1" thickTop="1">
      <c r="A44" s="176" t="s">
        <v>257</v>
      </c>
    </row>
    <row r="45" spans="2:3" ht="12.75" outlineLevel="1">
      <c r="B45" s="173" t="s">
        <v>261</v>
      </c>
      <c r="C45" s="173" t="str">
        <f>+'Revenue Assumptions'!C20</f>
        <v>Product Line A</v>
      </c>
    </row>
    <row r="46" spans="4:31" ht="12.75" outlineLevel="1">
      <c r="D46" s="173" t="s">
        <v>282</v>
      </c>
      <c r="F46" s="182">
        <f>+'Revenue Assumptions'!D125</f>
        <v>0</v>
      </c>
      <c r="G46" s="182">
        <f>+'Revenue Assumptions'!E125</f>
        <v>0</v>
      </c>
      <c r="H46" s="182">
        <f>+'Revenue Assumptions'!F125</f>
        <v>0</v>
      </c>
      <c r="I46" s="182">
        <f>+'Revenue Assumptions'!G125</f>
        <v>0</v>
      </c>
      <c r="J46" s="182">
        <f>+'Revenue Assumptions'!H125</f>
        <v>0</v>
      </c>
      <c r="K46" s="182">
        <f>+'Revenue Assumptions'!I125</f>
        <v>0</v>
      </c>
      <c r="L46" s="182">
        <f>+'Revenue Assumptions'!J125</f>
        <v>0</v>
      </c>
      <c r="M46" s="182">
        <f>+'Revenue Assumptions'!K125</f>
        <v>0</v>
      </c>
      <c r="N46" s="182">
        <f>+'Revenue Assumptions'!L125</f>
        <v>0</v>
      </c>
      <c r="O46" s="182">
        <f>+'Revenue Assumptions'!M125</f>
        <v>0</v>
      </c>
      <c r="P46" s="182">
        <f>+'Revenue Assumptions'!N125</f>
        <v>0</v>
      </c>
      <c r="Q46" s="182">
        <f>+'Revenue Assumptions'!O125</f>
        <v>0</v>
      </c>
      <c r="T46" s="182">
        <f>+'Revenue Assumptions'!D133</f>
        <v>0</v>
      </c>
      <c r="U46" s="182">
        <f>+'Revenue Assumptions'!E133</f>
        <v>0</v>
      </c>
      <c r="V46" s="182">
        <f>+'Revenue Assumptions'!F133</f>
        <v>0</v>
      </c>
      <c r="W46" s="182">
        <f>+'Revenue Assumptions'!G133</f>
        <v>0</v>
      </c>
      <c r="X46" s="182">
        <f>+'Revenue Assumptions'!H133</f>
        <v>0</v>
      </c>
      <c r="Y46" s="182">
        <f>+'Revenue Assumptions'!I133</f>
        <v>0</v>
      </c>
      <c r="Z46" s="182">
        <f>+'Revenue Assumptions'!J133</f>
        <v>0</v>
      </c>
      <c r="AA46" s="182">
        <f>+'Revenue Assumptions'!K133</f>
        <v>0</v>
      </c>
      <c r="AB46" s="182">
        <f>+'Revenue Assumptions'!L133</f>
        <v>0</v>
      </c>
      <c r="AC46" s="182">
        <f>+'Revenue Assumptions'!M133</f>
        <v>0</v>
      </c>
      <c r="AD46" s="182">
        <f>+'Revenue Assumptions'!N133</f>
        <v>0</v>
      </c>
      <c r="AE46" s="182">
        <f>+'Revenue Assumptions'!O133</f>
        <v>0</v>
      </c>
    </row>
    <row r="47" spans="4:32" ht="12.75" outlineLevel="1">
      <c r="D47" s="173" t="s">
        <v>273</v>
      </c>
      <c r="F47" s="175">
        <f>+'Revenue Assumptions'!D51</f>
        <v>0</v>
      </c>
      <c r="G47" s="175">
        <f>+'Revenue Assumptions'!E51</f>
        <v>0</v>
      </c>
      <c r="H47" s="175">
        <f>+'Revenue Assumptions'!F51</f>
        <v>0</v>
      </c>
      <c r="I47" s="175">
        <f>+'Revenue Assumptions'!G51</f>
        <v>0</v>
      </c>
      <c r="J47" s="175">
        <f>+'Revenue Assumptions'!H51</f>
        <v>0</v>
      </c>
      <c r="K47" s="175">
        <f>+'Revenue Assumptions'!I51</f>
        <v>0</v>
      </c>
      <c r="L47" s="175">
        <f>+'Revenue Assumptions'!J51</f>
        <v>0</v>
      </c>
      <c r="M47" s="175">
        <f>+'Revenue Assumptions'!K51</f>
        <v>0</v>
      </c>
      <c r="N47" s="175">
        <f>+'Revenue Assumptions'!L51</f>
        <v>0</v>
      </c>
      <c r="O47" s="175">
        <f>+'Revenue Assumptions'!M51</f>
        <v>0</v>
      </c>
      <c r="P47" s="175">
        <f>+'Revenue Assumptions'!N51</f>
        <v>0</v>
      </c>
      <c r="Q47" s="175">
        <f>+'Revenue Assumptions'!O51</f>
        <v>0</v>
      </c>
      <c r="R47" s="175">
        <f>SUM(F47:Q47)</f>
        <v>0</v>
      </c>
      <c r="T47" s="175">
        <f>+'Revenue Assumptions'!D59</f>
        <v>0</v>
      </c>
      <c r="U47" s="175">
        <f>+'Revenue Assumptions'!E59</f>
        <v>0</v>
      </c>
      <c r="V47" s="175">
        <f>+'Revenue Assumptions'!F59</f>
        <v>0</v>
      </c>
      <c r="W47" s="175">
        <f>+'Revenue Assumptions'!G59</f>
        <v>0</v>
      </c>
      <c r="X47" s="175">
        <f>+'Revenue Assumptions'!H59</f>
        <v>0</v>
      </c>
      <c r="Y47" s="175">
        <f>+'Revenue Assumptions'!I59</f>
        <v>0</v>
      </c>
      <c r="Z47" s="175">
        <f>+'Revenue Assumptions'!J59</f>
        <v>0</v>
      </c>
      <c r="AA47" s="175">
        <f>+'Revenue Assumptions'!K59</f>
        <v>0</v>
      </c>
      <c r="AB47" s="175">
        <f>+'Revenue Assumptions'!L59</f>
        <v>0</v>
      </c>
      <c r="AC47" s="175">
        <f>+'Revenue Assumptions'!M59</f>
        <v>0</v>
      </c>
      <c r="AD47" s="175">
        <f>+'Revenue Assumptions'!N59</f>
        <v>0</v>
      </c>
      <c r="AE47" s="175">
        <f>+'Revenue Assumptions'!O59</f>
        <v>0</v>
      </c>
      <c r="AF47" s="175">
        <f>SUM(T47:AE47)</f>
        <v>0</v>
      </c>
    </row>
    <row r="48" spans="4:31" ht="12.75" outlineLevel="1">
      <c r="D48" s="173" t="s">
        <v>274</v>
      </c>
      <c r="E48" s="174">
        <f>+'Revenue Assumptions'!E20</f>
        <v>0</v>
      </c>
      <c r="F48" s="175">
        <f>+E48*+(1+F46)</f>
        <v>0</v>
      </c>
      <c r="G48" s="175">
        <f>+F48*+(1+G46)</f>
        <v>0</v>
      </c>
      <c r="H48" s="175">
        <f>+G48*+(1+H46)</f>
        <v>0</v>
      </c>
      <c r="I48" s="175">
        <f aca="true" t="shared" si="36" ref="I48:Q48">+H48*+(1+I46)</f>
        <v>0</v>
      </c>
      <c r="J48" s="175">
        <f t="shared" si="36"/>
        <v>0</v>
      </c>
      <c r="K48" s="175">
        <f t="shared" si="36"/>
        <v>0</v>
      </c>
      <c r="L48" s="175">
        <f t="shared" si="36"/>
        <v>0</v>
      </c>
      <c r="M48" s="175">
        <f t="shared" si="36"/>
        <v>0</v>
      </c>
      <c r="N48" s="175">
        <f t="shared" si="36"/>
        <v>0</v>
      </c>
      <c r="O48" s="175">
        <f t="shared" si="36"/>
        <v>0</v>
      </c>
      <c r="P48" s="175">
        <f t="shared" si="36"/>
        <v>0</v>
      </c>
      <c r="Q48" s="175">
        <f t="shared" si="36"/>
        <v>0</v>
      </c>
      <c r="T48" s="175">
        <f>+Q48*+(1+T46)</f>
        <v>0</v>
      </c>
      <c r="U48" s="175">
        <f>+T48*+(1+U46)</f>
        <v>0</v>
      </c>
      <c r="V48" s="175">
        <f>+U48*+(1+V46)</f>
        <v>0</v>
      </c>
      <c r="W48" s="175">
        <f aca="true" t="shared" si="37" ref="W48:AE48">+V48*+(1+W46)</f>
        <v>0</v>
      </c>
      <c r="X48" s="175">
        <f t="shared" si="37"/>
        <v>0</v>
      </c>
      <c r="Y48" s="175">
        <f t="shared" si="37"/>
        <v>0</v>
      </c>
      <c r="Z48" s="175">
        <f t="shared" si="37"/>
        <v>0</v>
      </c>
      <c r="AA48" s="175">
        <f t="shared" si="37"/>
        <v>0</v>
      </c>
      <c r="AB48" s="175">
        <f t="shared" si="37"/>
        <v>0</v>
      </c>
      <c r="AC48" s="175">
        <f t="shared" si="37"/>
        <v>0</v>
      </c>
      <c r="AD48" s="175">
        <f t="shared" si="37"/>
        <v>0</v>
      </c>
      <c r="AE48" s="175">
        <f t="shared" si="37"/>
        <v>0</v>
      </c>
    </row>
    <row r="49" spans="6:31" ht="12.75" outlineLevel="1">
      <c r="F49" s="183">
        <f aca="true" t="shared" si="38" ref="F49:Q49">+F47*F48</f>
        <v>0</v>
      </c>
      <c r="G49" s="183">
        <f t="shared" si="38"/>
        <v>0</v>
      </c>
      <c r="H49" s="183">
        <f t="shared" si="38"/>
        <v>0</v>
      </c>
      <c r="I49" s="183">
        <f t="shared" si="38"/>
        <v>0</v>
      </c>
      <c r="J49" s="183">
        <f t="shared" si="38"/>
        <v>0</v>
      </c>
      <c r="K49" s="183">
        <f t="shared" si="38"/>
        <v>0</v>
      </c>
      <c r="L49" s="183">
        <f t="shared" si="38"/>
        <v>0</v>
      </c>
      <c r="M49" s="183">
        <f t="shared" si="38"/>
        <v>0</v>
      </c>
      <c r="N49" s="183">
        <f t="shared" si="38"/>
        <v>0</v>
      </c>
      <c r="O49" s="183">
        <f t="shared" si="38"/>
        <v>0</v>
      </c>
      <c r="P49" s="183">
        <f t="shared" si="38"/>
        <v>0</v>
      </c>
      <c r="Q49" s="183">
        <f t="shared" si="38"/>
        <v>0</v>
      </c>
      <c r="T49" s="183">
        <f aca="true" t="shared" si="39" ref="T49:AE49">+T47*T48</f>
        <v>0</v>
      </c>
      <c r="U49" s="183">
        <f t="shared" si="39"/>
        <v>0</v>
      </c>
      <c r="V49" s="183">
        <f t="shared" si="39"/>
        <v>0</v>
      </c>
      <c r="W49" s="183">
        <f t="shared" si="39"/>
        <v>0</v>
      </c>
      <c r="X49" s="183">
        <f t="shared" si="39"/>
        <v>0</v>
      </c>
      <c r="Y49" s="183">
        <f t="shared" si="39"/>
        <v>0</v>
      </c>
      <c r="Z49" s="183">
        <f t="shared" si="39"/>
        <v>0</v>
      </c>
      <c r="AA49" s="183">
        <f t="shared" si="39"/>
        <v>0</v>
      </c>
      <c r="AB49" s="183">
        <f t="shared" si="39"/>
        <v>0</v>
      </c>
      <c r="AC49" s="183">
        <f t="shared" si="39"/>
        <v>0</v>
      </c>
      <c r="AD49" s="183">
        <f t="shared" si="39"/>
        <v>0</v>
      </c>
      <c r="AE49" s="183">
        <f t="shared" si="39"/>
        <v>0</v>
      </c>
    </row>
    <row r="50" spans="2:3" ht="12.75" outlineLevel="1">
      <c r="B50" s="173" t="s">
        <v>262</v>
      </c>
      <c r="C50" s="173" t="str">
        <f>+'Revenue Assumptions'!C21</f>
        <v>Product Line B</v>
      </c>
    </row>
    <row r="51" spans="4:31" ht="12.75" outlineLevel="1">
      <c r="D51" s="173" t="s">
        <v>282</v>
      </c>
      <c r="F51" s="182">
        <f>+'Revenue Assumptions'!D126</f>
        <v>0</v>
      </c>
      <c r="G51" s="182">
        <f>+'Revenue Assumptions'!E126</f>
        <v>0</v>
      </c>
      <c r="H51" s="182">
        <f>+'Revenue Assumptions'!F126</f>
        <v>0</v>
      </c>
      <c r="I51" s="182">
        <f>+'Revenue Assumptions'!G126</f>
        <v>0</v>
      </c>
      <c r="J51" s="182">
        <f>+'Revenue Assumptions'!H126</f>
        <v>0</v>
      </c>
      <c r="K51" s="182">
        <f>+'Revenue Assumptions'!I126</f>
        <v>0</v>
      </c>
      <c r="L51" s="182">
        <f>+'Revenue Assumptions'!J126</f>
        <v>0</v>
      </c>
      <c r="M51" s="182">
        <f>+'Revenue Assumptions'!K126</f>
        <v>0</v>
      </c>
      <c r="N51" s="182">
        <f>+'Revenue Assumptions'!L126</f>
        <v>0</v>
      </c>
      <c r="O51" s="182">
        <f>+'Revenue Assumptions'!M126</f>
        <v>0</v>
      </c>
      <c r="P51" s="182">
        <f>+'Revenue Assumptions'!N126</f>
        <v>0</v>
      </c>
      <c r="Q51" s="182">
        <f>+'Revenue Assumptions'!O126</f>
        <v>0</v>
      </c>
      <c r="T51" s="182">
        <f>+'Revenue Assumptions'!D134</f>
        <v>0</v>
      </c>
      <c r="U51" s="182">
        <f>+'Revenue Assumptions'!E134</f>
        <v>0</v>
      </c>
      <c r="V51" s="182">
        <f>+'Revenue Assumptions'!F134</f>
        <v>0</v>
      </c>
      <c r="W51" s="182">
        <f>+'Revenue Assumptions'!G134</f>
        <v>0</v>
      </c>
      <c r="X51" s="182">
        <f>+'Revenue Assumptions'!H134</f>
        <v>0</v>
      </c>
      <c r="Y51" s="182">
        <f>+'Revenue Assumptions'!I134</f>
        <v>0</v>
      </c>
      <c r="Z51" s="182">
        <f>+'Revenue Assumptions'!J134</f>
        <v>0</v>
      </c>
      <c r="AA51" s="182">
        <f>+'Revenue Assumptions'!K134</f>
        <v>0</v>
      </c>
      <c r="AB51" s="182">
        <f>+'Revenue Assumptions'!L134</f>
        <v>0</v>
      </c>
      <c r="AC51" s="182">
        <f>+'Revenue Assumptions'!M134</f>
        <v>0</v>
      </c>
      <c r="AD51" s="182">
        <f>+'Revenue Assumptions'!N134</f>
        <v>0</v>
      </c>
      <c r="AE51" s="182">
        <f>+'Revenue Assumptions'!O134</f>
        <v>0</v>
      </c>
    </row>
    <row r="52" spans="4:32" ht="12.75" outlineLevel="1">
      <c r="D52" s="173" t="s">
        <v>273</v>
      </c>
      <c r="F52" s="175">
        <f>+'Revenue Assumptions'!D52</f>
        <v>0</v>
      </c>
      <c r="G52" s="175">
        <f>+'Revenue Assumptions'!E52</f>
        <v>0</v>
      </c>
      <c r="H52" s="175">
        <f>+'Revenue Assumptions'!F52</f>
        <v>0</v>
      </c>
      <c r="I52" s="175">
        <f>+'Revenue Assumptions'!G52</f>
        <v>0</v>
      </c>
      <c r="J52" s="175">
        <f>+'Revenue Assumptions'!H52</f>
        <v>0</v>
      </c>
      <c r="K52" s="175">
        <f>+'Revenue Assumptions'!I52</f>
        <v>0</v>
      </c>
      <c r="L52" s="175">
        <f>+'Revenue Assumptions'!J52</f>
        <v>0</v>
      </c>
      <c r="M52" s="175">
        <f>+'Revenue Assumptions'!K52</f>
        <v>0</v>
      </c>
      <c r="N52" s="175">
        <f>+'Revenue Assumptions'!L52</f>
        <v>0</v>
      </c>
      <c r="O52" s="175">
        <f>+'Revenue Assumptions'!M52</f>
        <v>0</v>
      </c>
      <c r="P52" s="175">
        <f>+'Revenue Assumptions'!N52</f>
        <v>0</v>
      </c>
      <c r="Q52" s="175">
        <f>+'Revenue Assumptions'!O52</f>
        <v>0</v>
      </c>
      <c r="R52" s="175">
        <f>SUM(F52:Q52)</f>
        <v>0</v>
      </c>
      <c r="T52" s="175">
        <f>+'Revenue Assumptions'!D60</f>
        <v>0</v>
      </c>
      <c r="U52" s="175">
        <f>+'Revenue Assumptions'!E60</f>
        <v>0</v>
      </c>
      <c r="V52" s="175">
        <f>+'Revenue Assumptions'!F60</f>
        <v>0</v>
      </c>
      <c r="W52" s="175">
        <f>+'Revenue Assumptions'!G60</f>
        <v>0</v>
      </c>
      <c r="X52" s="175">
        <f>+'Revenue Assumptions'!H60</f>
        <v>0</v>
      </c>
      <c r="Y52" s="175">
        <f>+'Revenue Assumptions'!I60</f>
        <v>0</v>
      </c>
      <c r="Z52" s="175">
        <f>+'Revenue Assumptions'!J60</f>
        <v>0</v>
      </c>
      <c r="AA52" s="175">
        <f>+'Revenue Assumptions'!K60</f>
        <v>0</v>
      </c>
      <c r="AB52" s="175">
        <f>+'Revenue Assumptions'!L60</f>
        <v>0</v>
      </c>
      <c r="AC52" s="175">
        <f>+'Revenue Assumptions'!M60</f>
        <v>0</v>
      </c>
      <c r="AD52" s="175">
        <f>+'Revenue Assumptions'!N60</f>
        <v>0</v>
      </c>
      <c r="AE52" s="175">
        <f>+'Revenue Assumptions'!O60</f>
        <v>0</v>
      </c>
      <c r="AF52" s="175">
        <f>SUM(T52:AE52)</f>
        <v>0</v>
      </c>
    </row>
    <row r="53" spans="4:31" ht="12.75" outlineLevel="1">
      <c r="D53" s="173" t="s">
        <v>274</v>
      </c>
      <c r="E53" s="174">
        <f>+'Revenue Assumptions'!E21</f>
        <v>0</v>
      </c>
      <c r="F53" s="175">
        <f>+E53*+(1+F51)</f>
        <v>0</v>
      </c>
      <c r="G53" s="175">
        <f>+F53*+(1+G51)</f>
        <v>0</v>
      </c>
      <c r="H53" s="175">
        <f>+G53*+(1+H51)</f>
        <v>0</v>
      </c>
      <c r="I53" s="175">
        <f aca="true" t="shared" si="40" ref="I53:Q53">+H53*+(1+I51)</f>
        <v>0</v>
      </c>
      <c r="J53" s="175">
        <f t="shared" si="40"/>
        <v>0</v>
      </c>
      <c r="K53" s="175">
        <f t="shared" si="40"/>
        <v>0</v>
      </c>
      <c r="L53" s="175">
        <f t="shared" si="40"/>
        <v>0</v>
      </c>
      <c r="M53" s="175">
        <f t="shared" si="40"/>
        <v>0</v>
      </c>
      <c r="N53" s="175">
        <f t="shared" si="40"/>
        <v>0</v>
      </c>
      <c r="O53" s="175">
        <f t="shared" si="40"/>
        <v>0</v>
      </c>
      <c r="P53" s="175">
        <f t="shared" si="40"/>
        <v>0</v>
      </c>
      <c r="Q53" s="175">
        <f t="shared" si="40"/>
        <v>0</v>
      </c>
      <c r="T53" s="175">
        <f>+Q53*+(1+T51)</f>
        <v>0</v>
      </c>
      <c r="U53" s="175">
        <f>+T53*+(1+U51)</f>
        <v>0</v>
      </c>
      <c r="V53" s="175">
        <f>+U53*+(1+V51)</f>
        <v>0</v>
      </c>
      <c r="W53" s="175">
        <f aca="true" t="shared" si="41" ref="W53:AE53">+V53*+(1+W51)</f>
        <v>0</v>
      </c>
      <c r="X53" s="175">
        <f t="shared" si="41"/>
        <v>0</v>
      </c>
      <c r="Y53" s="175">
        <f t="shared" si="41"/>
        <v>0</v>
      </c>
      <c r="Z53" s="175">
        <f t="shared" si="41"/>
        <v>0</v>
      </c>
      <c r="AA53" s="175">
        <f t="shared" si="41"/>
        <v>0</v>
      </c>
      <c r="AB53" s="175">
        <f t="shared" si="41"/>
        <v>0</v>
      </c>
      <c r="AC53" s="175">
        <f t="shared" si="41"/>
        <v>0</v>
      </c>
      <c r="AD53" s="175">
        <f t="shared" si="41"/>
        <v>0</v>
      </c>
      <c r="AE53" s="175">
        <f t="shared" si="41"/>
        <v>0</v>
      </c>
    </row>
    <row r="54" spans="6:31" ht="12.75" outlineLevel="1">
      <c r="F54" s="183">
        <f aca="true" t="shared" si="42" ref="F54:Q54">+F52*F53</f>
        <v>0</v>
      </c>
      <c r="G54" s="183">
        <f t="shared" si="42"/>
        <v>0</v>
      </c>
      <c r="H54" s="183">
        <f t="shared" si="42"/>
        <v>0</v>
      </c>
      <c r="I54" s="183">
        <f t="shared" si="42"/>
        <v>0</v>
      </c>
      <c r="J54" s="183">
        <f t="shared" si="42"/>
        <v>0</v>
      </c>
      <c r="K54" s="183">
        <f t="shared" si="42"/>
        <v>0</v>
      </c>
      <c r="L54" s="183">
        <f t="shared" si="42"/>
        <v>0</v>
      </c>
      <c r="M54" s="183">
        <f t="shared" si="42"/>
        <v>0</v>
      </c>
      <c r="N54" s="183">
        <f t="shared" si="42"/>
        <v>0</v>
      </c>
      <c r="O54" s="183">
        <f t="shared" si="42"/>
        <v>0</v>
      </c>
      <c r="P54" s="183">
        <f t="shared" si="42"/>
        <v>0</v>
      </c>
      <c r="Q54" s="183">
        <f t="shared" si="42"/>
        <v>0</v>
      </c>
      <c r="T54" s="183">
        <f aca="true" t="shared" si="43" ref="T54:AE54">+T52*T53</f>
        <v>0</v>
      </c>
      <c r="U54" s="183">
        <f t="shared" si="43"/>
        <v>0</v>
      </c>
      <c r="V54" s="183">
        <f t="shared" si="43"/>
        <v>0</v>
      </c>
      <c r="W54" s="183">
        <f t="shared" si="43"/>
        <v>0</v>
      </c>
      <c r="X54" s="183">
        <f t="shared" si="43"/>
        <v>0</v>
      </c>
      <c r="Y54" s="183">
        <f t="shared" si="43"/>
        <v>0</v>
      </c>
      <c r="Z54" s="183">
        <f t="shared" si="43"/>
        <v>0</v>
      </c>
      <c r="AA54" s="183">
        <f t="shared" si="43"/>
        <v>0</v>
      </c>
      <c r="AB54" s="183">
        <f t="shared" si="43"/>
        <v>0</v>
      </c>
      <c r="AC54" s="183">
        <f t="shared" si="43"/>
        <v>0</v>
      </c>
      <c r="AD54" s="183">
        <f t="shared" si="43"/>
        <v>0</v>
      </c>
      <c r="AE54" s="183">
        <f t="shared" si="43"/>
        <v>0</v>
      </c>
    </row>
    <row r="55" spans="2:3" ht="12.75" outlineLevel="1">
      <c r="B55" s="173" t="s">
        <v>263</v>
      </c>
      <c r="C55" s="173" t="str">
        <f>+'Revenue Assumptions'!C22</f>
        <v>Product Line C</v>
      </c>
    </row>
    <row r="56" spans="4:31" ht="12.75" outlineLevel="1">
      <c r="D56" s="173" t="s">
        <v>282</v>
      </c>
      <c r="F56" s="182">
        <f>+'Revenue Assumptions'!D127</f>
        <v>0</v>
      </c>
      <c r="G56" s="182">
        <f>+'Revenue Assumptions'!E127</f>
        <v>0</v>
      </c>
      <c r="H56" s="182">
        <f>+'Revenue Assumptions'!F127</f>
        <v>0</v>
      </c>
      <c r="I56" s="182">
        <f>+'Revenue Assumptions'!G127</f>
        <v>0</v>
      </c>
      <c r="J56" s="182">
        <f>+'Revenue Assumptions'!H127</f>
        <v>0</v>
      </c>
      <c r="K56" s="182">
        <f>+'Revenue Assumptions'!I127</f>
        <v>0</v>
      </c>
      <c r="L56" s="182">
        <f>+'Revenue Assumptions'!J127</f>
        <v>0</v>
      </c>
      <c r="M56" s="182">
        <f>+'Revenue Assumptions'!K127</f>
        <v>0</v>
      </c>
      <c r="N56" s="182">
        <f>+'Revenue Assumptions'!L127</f>
        <v>0</v>
      </c>
      <c r="O56" s="182">
        <f>+'Revenue Assumptions'!M127</f>
        <v>0</v>
      </c>
      <c r="P56" s="182">
        <f>+'Revenue Assumptions'!N127</f>
        <v>0</v>
      </c>
      <c r="Q56" s="182">
        <f>+'Revenue Assumptions'!O127</f>
        <v>0</v>
      </c>
      <c r="T56" s="182">
        <f>+'Revenue Assumptions'!D135</f>
        <v>0</v>
      </c>
      <c r="U56" s="182">
        <f>+'Revenue Assumptions'!E135</f>
        <v>0</v>
      </c>
      <c r="V56" s="182">
        <f>+'Revenue Assumptions'!F135</f>
        <v>0</v>
      </c>
      <c r="W56" s="182">
        <f>+'Revenue Assumptions'!G135</f>
        <v>0</v>
      </c>
      <c r="X56" s="182">
        <f>+'Revenue Assumptions'!H135</f>
        <v>0</v>
      </c>
      <c r="Y56" s="182">
        <f>+'Revenue Assumptions'!I135</f>
        <v>0</v>
      </c>
      <c r="Z56" s="182">
        <f>+'Revenue Assumptions'!J135</f>
        <v>0</v>
      </c>
      <c r="AA56" s="182">
        <f>+'Revenue Assumptions'!K135</f>
        <v>0</v>
      </c>
      <c r="AB56" s="182">
        <f>+'Revenue Assumptions'!L135</f>
        <v>0</v>
      </c>
      <c r="AC56" s="182">
        <f>+'Revenue Assumptions'!M135</f>
        <v>0</v>
      </c>
      <c r="AD56" s="182">
        <f>+'Revenue Assumptions'!N135</f>
        <v>0</v>
      </c>
      <c r="AE56" s="182">
        <f>+'Revenue Assumptions'!O135</f>
        <v>0</v>
      </c>
    </row>
    <row r="57" spans="4:32" ht="12.75" outlineLevel="1">
      <c r="D57" s="173" t="s">
        <v>273</v>
      </c>
      <c r="F57" s="175">
        <f>+'Revenue Assumptions'!D53</f>
        <v>0</v>
      </c>
      <c r="G57" s="175">
        <f>+'Revenue Assumptions'!E53</f>
        <v>0</v>
      </c>
      <c r="H57" s="175">
        <f>+'Revenue Assumptions'!F53</f>
        <v>0</v>
      </c>
      <c r="I57" s="175">
        <f>+'Revenue Assumptions'!G53</f>
        <v>0</v>
      </c>
      <c r="J57" s="175">
        <f>+'Revenue Assumptions'!H53</f>
        <v>0</v>
      </c>
      <c r="K57" s="175">
        <f>+'Revenue Assumptions'!I53</f>
        <v>0</v>
      </c>
      <c r="L57" s="175">
        <f>+'Revenue Assumptions'!J53</f>
        <v>0</v>
      </c>
      <c r="M57" s="175">
        <f>+'Revenue Assumptions'!K53</f>
        <v>0</v>
      </c>
      <c r="N57" s="175">
        <f>+'Revenue Assumptions'!L53</f>
        <v>0</v>
      </c>
      <c r="O57" s="175">
        <f>+'Revenue Assumptions'!M53</f>
        <v>0</v>
      </c>
      <c r="P57" s="175">
        <f>+'Revenue Assumptions'!N53</f>
        <v>0</v>
      </c>
      <c r="Q57" s="175">
        <f>+'Revenue Assumptions'!O53</f>
        <v>0</v>
      </c>
      <c r="R57" s="175">
        <f>SUM(F57:Q57)</f>
        <v>0</v>
      </c>
      <c r="T57" s="175">
        <f>+'Revenue Assumptions'!D61</f>
        <v>0</v>
      </c>
      <c r="U57" s="175">
        <f>+'Revenue Assumptions'!E61</f>
        <v>0</v>
      </c>
      <c r="V57" s="175">
        <f>+'Revenue Assumptions'!F61</f>
        <v>0</v>
      </c>
      <c r="W57" s="175">
        <f>+'Revenue Assumptions'!G61</f>
        <v>0</v>
      </c>
      <c r="X57" s="175">
        <f>+'Revenue Assumptions'!H61</f>
        <v>0</v>
      </c>
      <c r="Y57" s="175">
        <f>+'Revenue Assumptions'!I61</f>
        <v>0</v>
      </c>
      <c r="Z57" s="175">
        <f>+'Revenue Assumptions'!J61</f>
        <v>0</v>
      </c>
      <c r="AA57" s="175">
        <f>+'Revenue Assumptions'!K61</f>
        <v>0</v>
      </c>
      <c r="AB57" s="175">
        <f>+'Revenue Assumptions'!L61</f>
        <v>0</v>
      </c>
      <c r="AC57" s="175">
        <f>+'Revenue Assumptions'!M61</f>
        <v>0</v>
      </c>
      <c r="AD57" s="175">
        <f>+'Revenue Assumptions'!N61</f>
        <v>0</v>
      </c>
      <c r="AE57" s="175">
        <f>+'Revenue Assumptions'!O61</f>
        <v>0</v>
      </c>
      <c r="AF57" s="175">
        <f>SUM(T57:AE57)</f>
        <v>0</v>
      </c>
    </row>
    <row r="58" spans="4:31" ht="12.75" outlineLevel="1">
      <c r="D58" s="173" t="s">
        <v>274</v>
      </c>
      <c r="E58" s="174">
        <f>+'Revenue Assumptions'!E22</f>
        <v>0</v>
      </c>
      <c r="F58" s="175">
        <f>+E58*+(1+F56)</f>
        <v>0</v>
      </c>
      <c r="G58" s="175">
        <f>+F58*+(1+G56)</f>
        <v>0</v>
      </c>
      <c r="H58" s="175">
        <f>+G58*+(1+H56)</f>
        <v>0</v>
      </c>
      <c r="I58" s="175">
        <f aca="true" t="shared" si="44" ref="I58:Q58">+H58*+(1+I56)</f>
        <v>0</v>
      </c>
      <c r="J58" s="175">
        <f t="shared" si="44"/>
        <v>0</v>
      </c>
      <c r="K58" s="175">
        <f t="shared" si="44"/>
        <v>0</v>
      </c>
      <c r="L58" s="175">
        <f t="shared" si="44"/>
        <v>0</v>
      </c>
      <c r="M58" s="175">
        <f t="shared" si="44"/>
        <v>0</v>
      </c>
      <c r="N58" s="175">
        <f t="shared" si="44"/>
        <v>0</v>
      </c>
      <c r="O58" s="175">
        <f t="shared" si="44"/>
        <v>0</v>
      </c>
      <c r="P58" s="175">
        <f t="shared" si="44"/>
        <v>0</v>
      </c>
      <c r="Q58" s="175">
        <f t="shared" si="44"/>
        <v>0</v>
      </c>
      <c r="T58" s="175">
        <f>+Q58*+(1+T56)</f>
        <v>0</v>
      </c>
      <c r="U58" s="175">
        <f>+T58*+(1+U56)</f>
        <v>0</v>
      </c>
      <c r="V58" s="175">
        <f>+U58*+(1+V56)</f>
        <v>0</v>
      </c>
      <c r="W58" s="175">
        <f aca="true" t="shared" si="45" ref="W58:AE58">+V58*+(1+W56)</f>
        <v>0</v>
      </c>
      <c r="X58" s="175">
        <f t="shared" si="45"/>
        <v>0</v>
      </c>
      <c r="Y58" s="175">
        <f t="shared" si="45"/>
        <v>0</v>
      </c>
      <c r="Z58" s="175">
        <f t="shared" si="45"/>
        <v>0</v>
      </c>
      <c r="AA58" s="175">
        <f t="shared" si="45"/>
        <v>0</v>
      </c>
      <c r="AB58" s="175">
        <f t="shared" si="45"/>
        <v>0</v>
      </c>
      <c r="AC58" s="175">
        <f t="shared" si="45"/>
        <v>0</v>
      </c>
      <c r="AD58" s="175">
        <f t="shared" si="45"/>
        <v>0</v>
      </c>
      <c r="AE58" s="175">
        <f t="shared" si="45"/>
        <v>0</v>
      </c>
    </row>
    <row r="59" spans="6:31" ht="12.75" outlineLevel="1">
      <c r="F59" s="183">
        <f aca="true" t="shared" si="46" ref="F59:Q59">+F57*F58</f>
        <v>0</v>
      </c>
      <c r="G59" s="183">
        <f t="shared" si="46"/>
        <v>0</v>
      </c>
      <c r="H59" s="183">
        <f t="shared" si="46"/>
        <v>0</v>
      </c>
      <c r="I59" s="183">
        <f t="shared" si="46"/>
        <v>0</v>
      </c>
      <c r="J59" s="183">
        <f t="shared" si="46"/>
        <v>0</v>
      </c>
      <c r="K59" s="183">
        <f t="shared" si="46"/>
        <v>0</v>
      </c>
      <c r="L59" s="183">
        <f t="shared" si="46"/>
        <v>0</v>
      </c>
      <c r="M59" s="183">
        <f t="shared" si="46"/>
        <v>0</v>
      </c>
      <c r="N59" s="183">
        <f t="shared" si="46"/>
        <v>0</v>
      </c>
      <c r="O59" s="183">
        <f t="shared" si="46"/>
        <v>0</v>
      </c>
      <c r="P59" s="183">
        <f t="shared" si="46"/>
        <v>0</v>
      </c>
      <c r="Q59" s="183">
        <f t="shared" si="46"/>
        <v>0</v>
      </c>
      <c r="T59" s="183">
        <f aca="true" t="shared" si="47" ref="T59:AE59">+T57*T58</f>
        <v>0</v>
      </c>
      <c r="U59" s="183">
        <f t="shared" si="47"/>
        <v>0</v>
      </c>
      <c r="V59" s="183">
        <f t="shared" si="47"/>
        <v>0</v>
      </c>
      <c r="W59" s="183">
        <f t="shared" si="47"/>
        <v>0</v>
      </c>
      <c r="X59" s="183">
        <f t="shared" si="47"/>
        <v>0</v>
      </c>
      <c r="Y59" s="183">
        <f t="shared" si="47"/>
        <v>0</v>
      </c>
      <c r="Z59" s="183">
        <f t="shared" si="47"/>
        <v>0</v>
      </c>
      <c r="AA59" s="183">
        <f t="shared" si="47"/>
        <v>0</v>
      </c>
      <c r="AB59" s="183">
        <f t="shared" si="47"/>
        <v>0</v>
      </c>
      <c r="AC59" s="183">
        <f t="shared" si="47"/>
        <v>0</v>
      </c>
      <c r="AD59" s="183">
        <f t="shared" si="47"/>
        <v>0</v>
      </c>
      <c r="AE59" s="183">
        <f t="shared" si="47"/>
        <v>0</v>
      </c>
    </row>
    <row r="60" spans="2:3" ht="12.75" outlineLevel="1">
      <c r="B60" s="173" t="s">
        <v>264</v>
      </c>
      <c r="C60" s="173" t="str">
        <f>+'Revenue Assumptions'!C23</f>
        <v>Product Line D</v>
      </c>
    </row>
    <row r="61" spans="4:31" ht="12.75" outlineLevel="1">
      <c r="D61" s="173" t="s">
        <v>282</v>
      </c>
      <c r="F61" s="182">
        <f>+'Revenue Assumptions'!D128</f>
        <v>0</v>
      </c>
      <c r="G61" s="182">
        <f>+'Revenue Assumptions'!E128</f>
        <v>0</v>
      </c>
      <c r="H61" s="182">
        <f>+'Revenue Assumptions'!F128</f>
        <v>0</v>
      </c>
      <c r="I61" s="182">
        <f>+'Revenue Assumptions'!G128</f>
        <v>0</v>
      </c>
      <c r="J61" s="182">
        <f>+'Revenue Assumptions'!H128</f>
        <v>0</v>
      </c>
      <c r="K61" s="182">
        <f>+'Revenue Assumptions'!I128</f>
        <v>0</v>
      </c>
      <c r="L61" s="182">
        <f>+'Revenue Assumptions'!J128</f>
        <v>0</v>
      </c>
      <c r="M61" s="182">
        <f>+'Revenue Assumptions'!K128</f>
        <v>0</v>
      </c>
      <c r="N61" s="182">
        <f>+'Revenue Assumptions'!L128</f>
        <v>0</v>
      </c>
      <c r="O61" s="182">
        <f>+'Revenue Assumptions'!M128</f>
        <v>0</v>
      </c>
      <c r="P61" s="182">
        <f>+'Revenue Assumptions'!N128</f>
        <v>0</v>
      </c>
      <c r="Q61" s="182">
        <f>+'Revenue Assumptions'!O128</f>
        <v>0</v>
      </c>
      <c r="T61" s="182">
        <f>+'Revenue Assumptions'!D136</f>
        <v>0</v>
      </c>
      <c r="U61" s="182">
        <f>+'Revenue Assumptions'!E136</f>
        <v>0</v>
      </c>
      <c r="V61" s="182">
        <f>+'Revenue Assumptions'!F136</f>
        <v>0</v>
      </c>
      <c r="W61" s="182">
        <f>+'Revenue Assumptions'!G136</f>
        <v>0</v>
      </c>
      <c r="X61" s="182">
        <f>+'Revenue Assumptions'!H136</f>
        <v>0</v>
      </c>
      <c r="Y61" s="182">
        <f>+'Revenue Assumptions'!I136</f>
        <v>0</v>
      </c>
      <c r="Z61" s="182">
        <f>+'Revenue Assumptions'!J136</f>
        <v>0</v>
      </c>
      <c r="AA61" s="182">
        <f>+'Revenue Assumptions'!K136</f>
        <v>0</v>
      </c>
      <c r="AB61" s="182">
        <f>+'Revenue Assumptions'!L136</f>
        <v>0</v>
      </c>
      <c r="AC61" s="182">
        <f>+'Revenue Assumptions'!M136</f>
        <v>0</v>
      </c>
      <c r="AD61" s="182">
        <f>+'Revenue Assumptions'!N136</f>
        <v>0</v>
      </c>
      <c r="AE61" s="182">
        <f>+'Revenue Assumptions'!O136</f>
        <v>0</v>
      </c>
    </row>
    <row r="62" spans="4:32" ht="12.75" outlineLevel="1">
      <c r="D62" s="173" t="s">
        <v>273</v>
      </c>
      <c r="F62" s="175">
        <f>+'Revenue Assumptions'!D54</f>
        <v>0</v>
      </c>
      <c r="G62" s="175">
        <f>+'Revenue Assumptions'!E54</f>
        <v>0</v>
      </c>
      <c r="H62" s="175">
        <f>+'Revenue Assumptions'!F54</f>
        <v>0</v>
      </c>
      <c r="I62" s="175">
        <f>+'Revenue Assumptions'!G54</f>
        <v>0</v>
      </c>
      <c r="J62" s="175">
        <f>+'Revenue Assumptions'!H54</f>
        <v>0</v>
      </c>
      <c r="K62" s="175">
        <f>+'Revenue Assumptions'!I54</f>
        <v>0</v>
      </c>
      <c r="L62" s="175">
        <f>+'Revenue Assumptions'!J54</f>
        <v>0</v>
      </c>
      <c r="M62" s="175">
        <f>+'Revenue Assumptions'!K54</f>
        <v>0</v>
      </c>
      <c r="N62" s="175">
        <f>+'Revenue Assumptions'!L54</f>
        <v>0</v>
      </c>
      <c r="O62" s="175">
        <f>+'Revenue Assumptions'!M54</f>
        <v>0</v>
      </c>
      <c r="P62" s="175">
        <f>+'Revenue Assumptions'!N54</f>
        <v>0</v>
      </c>
      <c r="Q62" s="175">
        <f>+'Revenue Assumptions'!O54</f>
        <v>0</v>
      </c>
      <c r="R62" s="175">
        <f>SUM(F62:Q62)</f>
        <v>0</v>
      </c>
      <c r="T62" s="175">
        <f>+'Revenue Assumptions'!D62</f>
        <v>0</v>
      </c>
      <c r="U62" s="175">
        <f>+'Revenue Assumptions'!E62</f>
        <v>0</v>
      </c>
      <c r="V62" s="175">
        <f>+'Revenue Assumptions'!F62</f>
        <v>0</v>
      </c>
      <c r="W62" s="175">
        <f>+'Revenue Assumptions'!G62</f>
        <v>0</v>
      </c>
      <c r="X62" s="175">
        <f>+'Revenue Assumptions'!H62</f>
        <v>0</v>
      </c>
      <c r="Y62" s="175">
        <f>+'Revenue Assumptions'!I62</f>
        <v>0</v>
      </c>
      <c r="Z62" s="175">
        <f>+'Revenue Assumptions'!J62</f>
        <v>0</v>
      </c>
      <c r="AA62" s="175">
        <f>+'Revenue Assumptions'!K62</f>
        <v>0</v>
      </c>
      <c r="AB62" s="175">
        <f>+'Revenue Assumptions'!L62</f>
        <v>0</v>
      </c>
      <c r="AC62" s="175">
        <f>+'Revenue Assumptions'!M62</f>
        <v>0</v>
      </c>
      <c r="AD62" s="175">
        <f>+'Revenue Assumptions'!N62</f>
        <v>0</v>
      </c>
      <c r="AE62" s="175">
        <f>+'Revenue Assumptions'!O62</f>
        <v>0</v>
      </c>
      <c r="AF62" s="175">
        <f>SUM(T62:AE62)</f>
        <v>0</v>
      </c>
    </row>
    <row r="63" spans="4:31" ht="12.75" outlineLevel="1">
      <c r="D63" s="173" t="s">
        <v>274</v>
      </c>
      <c r="E63" s="174">
        <f>+'Revenue Assumptions'!E23</f>
        <v>0</v>
      </c>
      <c r="F63" s="175">
        <f>+E63*+(1+F61)</f>
        <v>0</v>
      </c>
      <c r="G63" s="175">
        <f>+F63*+(1+G61)</f>
        <v>0</v>
      </c>
      <c r="H63" s="175">
        <f>+G63*+(1+H61)</f>
        <v>0</v>
      </c>
      <c r="I63" s="175">
        <f aca="true" t="shared" si="48" ref="I63:Q63">+H63*+(1+I61)</f>
        <v>0</v>
      </c>
      <c r="J63" s="175">
        <f t="shared" si="48"/>
        <v>0</v>
      </c>
      <c r="K63" s="175">
        <f t="shared" si="48"/>
        <v>0</v>
      </c>
      <c r="L63" s="175">
        <f t="shared" si="48"/>
        <v>0</v>
      </c>
      <c r="M63" s="175">
        <f t="shared" si="48"/>
        <v>0</v>
      </c>
      <c r="N63" s="175">
        <f t="shared" si="48"/>
        <v>0</v>
      </c>
      <c r="O63" s="175">
        <f t="shared" si="48"/>
        <v>0</v>
      </c>
      <c r="P63" s="175">
        <f t="shared" si="48"/>
        <v>0</v>
      </c>
      <c r="Q63" s="175">
        <f t="shared" si="48"/>
        <v>0</v>
      </c>
      <c r="T63" s="175">
        <f>+Q63*+(1+T61)</f>
        <v>0</v>
      </c>
      <c r="U63" s="175">
        <f>+T63*+(1+U61)</f>
        <v>0</v>
      </c>
      <c r="V63" s="175">
        <f>+U63*+(1+V61)</f>
        <v>0</v>
      </c>
      <c r="W63" s="175">
        <f aca="true" t="shared" si="49" ref="W63:AE63">+V63*+(1+W61)</f>
        <v>0</v>
      </c>
      <c r="X63" s="175">
        <f t="shared" si="49"/>
        <v>0</v>
      </c>
      <c r="Y63" s="175">
        <f t="shared" si="49"/>
        <v>0</v>
      </c>
      <c r="Z63" s="175">
        <f t="shared" si="49"/>
        <v>0</v>
      </c>
      <c r="AA63" s="175">
        <f t="shared" si="49"/>
        <v>0</v>
      </c>
      <c r="AB63" s="175">
        <f t="shared" si="49"/>
        <v>0</v>
      </c>
      <c r="AC63" s="175">
        <f t="shared" si="49"/>
        <v>0</v>
      </c>
      <c r="AD63" s="175">
        <f t="shared" si="49"/>
        <v>0</v>
      </c>
      <c r="AE63" s="175">
        <f t="shared" si="49"/>
        <v>0</v>
      </c>
    </row>
    <row r="64" spans="6:31" ht="12.75" outlineLevel="1">
      <c r="F64" s="183">
        <f aca="true" t="shared" si="50" ref="F64:Q64">+F62*F63</f>
        <v>0</v>
      </c>
      <c r="G64" s="183">
        <f t="shared" si="50"/>
        <v>0</v>
      </c>
      <c r="H64" s="183">
        <f t="shared" si="50"/>
        <v>0</v>
      </c>
      <c r="I64" s="183">
        <f t="shared" si="50"/>
        <v>0</v>
      </c>
      <c r="J64" s="183">
        <f t="shared" si="50"/>
        <v>0</v>
      </c>
      <c r="K64" s="183">
        <f t="shared" si="50"/>
        <v>0</v>
      </c>
      <c r="L64" s="183">
        <f t="shared" si="50"/>
        <v>0</v>
      </c>
      <c r="M64" s="183">
        <f t="shared" si="50"/>
        <v>0</v>
      </c>
      <c r="N64" s="183">
        <f t="shared" si="50"/>
        <v>0</v>
      </c>
      <c r="O64" s="183">
        <f t="shared" si="50"/>
        <v>0</v>
      </c>
      <c r="P64" s="183">
        <f t="shared" si="50"/>
        <v>0</v>
      </c>
      <c r="Q64" s="183">
        <f t="shared" si="50"/>
        <v>0</v>
      </c>
      <c r="T64" s="183">
        <f aca="true" t="shared" si="51" ref="T64:AE64">+T62*T63</f>
        <v>0</v>
      </c>
      <c r="U64" s="183">
        <f t="shared" si="51"/>
        <v>0</v>
      </c>
      <c r="V64" s="183">
        <f t="shared" si="51"/>
        <v>0</v>
      </c>
      <c r="W64" s="183">
        <f t="shared" si="51"/>
        <v>0</v>
      </c>
      <c r="X64" s="183">
        <f t="shared" si="51"/>
        <v>0</v>
      </c>
      <c r="Y64" s="183">
        <f t="shared" si="51"/>
        <v>0</v>
      </c>
      <c r="Z64" s="183">
        <f t="shared" si="51"/>
        <v>0</v>
      </c>
      <c r="AA64" s="183">
        <f t="shared" si="51"/>
        <v>0</v>
      </c>
      <c r="AB64" s="183">
        <f t="shared" si="51"/>
        <v>0</v>
      </c>
      <c r="AC64" s="183">
        <f t="shared" si="51"/>
        <v>0</v>
      </c>
      <c r="AD64" s="183">
        <f t="shared" si="51"/>
        <v>0</v>
      </c>
      <c r="AE64" s="183">
        <f t="shared" si="51"/>
        <v>0</v>
      </c>
    </row>
    <row r="65" spans="2:3" ht="12.75" outlineLevel="1">
      <c r="B65" s="173" t="s">
        <v>265</v>
      </c>
      <c r="C65" s="173" t="str">
        <f>+'Revenue Assumptions'!C24</f>
        <v>Product Line E</v>
      </c>
    </row>
    <row r="66" spans="4:31" ht="12.75" outlineLevel="1">
      <c r="D66" s="173" t="s">
        <v>282</v>
      </c>
      <c r="F66" s="182">
        <f>+'Revenue Assumptions'!D129</f>
        <v>0</v>
      </c>
      <c r="G66" s="182">
        <f>+'Revenue Assumptions'!E129</f>
        <v>0</v>
      </c>
      <c r="H66" s="182">
        <f>+'Revenue Assumptions'!F129</f>
        <v>0</v>
      </c>
      <c r="I66" s="182">
        <f>+'Revenue Assumptions'!G129</f>
        <v>0</v>
      </c>
      <c r="J66" s="182">
        <f>+'Revenue Assumptions'!H129</f>
        <v>0</v>
      </c>
      <c r="K66" s="182">
        <f>+'Revenue Assumptions'!I129</f>
        <v>0</v>
      </c>
      <c r="L66" s="182">
        <f>+'Revenue Assumptions'!J129</f>
        <v>0</v>
      </c>
      <c r="M66" s="182">
        <f>+'Revenue Assumptions'!K129</f>
        <v>0</v>
      </c>
      <c r="N66" s="182">
        <f>+'Revenue Assumptions'!L129</f>
        <v>0</v>
      </c>
      <c r="O66" s="182">
        <f>+'Revenue Assumptions'!M129</f>
        <v>0</v>
      </c>
      <c r="P66" s="182">
        <f>+'Revenue Assumptions'!N129</f>
        <v>0</v>
      </c>
      <c r="Q66" s="182">
        <f>+'Revenue Assumptions'!O129</f>
        <v>0</v>
      </c>
      <c r="T66" s="182">
        <f>+'Revenue Assumptions'!D137</f>
        <v>0</v>
      </c>
      <c r="U66" s="182">
        <f>+'Revenue Assumptions'!E137</f>
        <v>0</v>
      </c>
      <c r="V66" s="182">
        <f>+'Revenue Assumptions'!F137</f>
        <v>0</v>
      </c>
      <c r="W66" s="182">
        <f>+'Revenue Assumptions'!G137</f>
        <v>0</v>
      </c>
      <c r="X66" s="182">
        <f>+'Revenue Assumptions'!H137</f>
        <v>0</v>
      </c>
      <c r="Y66" s="182">
        <f>+'Revenue Assumptions'!I137</f>
        <v>0</v>
      </c>
      <c r="Z66" s="182">
        <f>+'Revenue Assumptions'!J137</f>
        <v>0</v>
      </c>
      <c r="AA66" s="182">
        <f>+'Revenue Assumptions'!K137</f>
        <v>0</v>
      </c>
      <c r="AB66" s="182">
        <f>+'Revenue Assumptions'!L137</f>
        <v>0</v>
      </c>
      <c r="AC66" s="182">
        <f>+'Revenue Assumptions'!M137</f>
        <v>0</v>
      </c>
      <c r="AD66" s="182">
        <f>+'Revenue Assumptions'!N137</f>
        <v>0</v>
      </c>
      <c r="AE66" s="182">
        <f>+'Revenue Assumptions'!O137</f>
        <v>0</v>
      </c>
    </row>
    <row r="67" spans="4:32" ht="12.75" outlineLevel="1">
      <c r="D67" s="173" t="s">
        <v>273</v>
      </c>
      <c r="F67" s="175">
        <f>+'Revenue Assumptions'!D55</f>
        <v>0</v>
      </c>
      <c r="G67" s="175">
        <f>+'Revenue Assumptions'!E55</f>
        <v>0</v>
      </c>
      <c r="H67" s="175">
        <f>+'Revenue Assumptions'!F55</f>
        <v>0</v>
      </c>
      <c r="I67" s="175">
        <f>+'Revenue Assumptions'!G55</f>
        <v>0</v>
      </c>
      <c r="J67" s="175">
        <f>+'Revenue Assumptions'!H55</f>
        <v>0</v>
      </c>
      <c r="K67" s="175">
        <f>+'Revenue Assumptions'!I55</f>
        <v>0</v>
      </c>
      <c r="L67" s="175">
        <f>+'Revenue Assumptions'!J55</f>
        <v>0</v>
      </c>
      <c r="M67" s="175">
        <f>+'Revenue Assumptions'!K55</f>
        <v>0</v>
      </c>
      <c r="N67" s="175">
        <f>+'Revenue Assumptions'!L55</f>
        <v>0</v>
      </c>
      <c r="O67" s="175">
        <f>+'Revenue Assumptions'!M55</f>
        <v>0</v>
      </c>
      <c r="P67" s="175">
        <f>+'Revenue Assumptions'!N55</f>
        <v>0</v>
      </c>
      <c r="Q67" s="175">
        <f>+'Revenue Assumptions'!O55</f>
        <v>0</v>
      </c>
      <c r="R67" s="175">
        <f>SUM(F67:Q67)</f>
        <v>0</v>
      </c>
      <c r="T67" s="175">
        <f>+'Revenue Assumptions'!D63</f>
        <v>0</v>
      </c>
      <c r="U67" s="175">
        <f>+'Revenue Assumptions'!E63</f>
        <v>0</v>
      </c>
      <c r="V67" s="175">
        <f>+'Revenue Assumptions'!F63</f>
        <v>0</v>
      </c>
      <c r="W67" s="175">
        <f>+'Revenue Assumptions'!G63</f>
        <v>0</v>
      </c>
      <c r="X67" s="175">
        <f>+'Revenue Assumptions'!H63</f>
        <v>0</v>
      </c>
      <c r="Y67" s="175">
        <f>+'Revenue Assumptions'!I63</f>
        <v>0</v>
      </c>
      <c r="Z67" s="175">
        <f>+'Revenue Assumptions'!J63</f>
        <v>0</v>
      </c>
      <c r="AA67" s="175">
        <f>+'Revenue Assumptions'!K63</f>
        <v>0</v>
      </c>
      <c r="AB67" s="175">
        <f>+'Revenue Assumptions'!L63</f>
        <v>0</v>
      </c>
      <c r="AC67" s="175">
        <f>+'Revenue Assumptions'!M63</f>
        <v>0</v>
      </c>
      <c r="AD67" s="175">
        <f>+'Revenue Assumptions'!N63</f>
        <v>0</v>
      </c>
      <c r="AE67" s="175">
        <f>+'Revenue Assumptions'!O63</f>
        <v>0</v>
      </c>
      <c r="AF67" s="175">
        <f>SUM(T67:AE67)</f>
        <v>0</v>
      </c>
    </row>
    <row r="68" spans="4:31" ht="12.75" outlineLevel="1">
      <c r="D68" s="173" t="s">
        <v>274</v>
      </c>
      <c r="E68" s="174">
        <f>+'Revenue Assumptions'!E24</f>
        <v>0</v>
      </c>
      <c r="F68" s="175">
        <f>+E68*+(1+F66)</f>
        <v>0</v>
      </c>
      <c r="G68" s="175">
        <f>+F68*+(1+G66)</f>
        <v>0</v>
      </c>
      <c r="H68" s="175">
        <f>+G68*+(1+H66)</f>
        <v>0</v>
      </c>
      <c r="I68" s="175">
        <f aca="true" t="shared" si="52" ref="I68:Q68">+H68*+(1+I66)</f>
        <v>0</v>
      </c>
      <c r="J68" s="175">
        <f t="shared" si="52"/>
        <v>0</v>
      </c>
      <c r="K68" s="175">
        <f t="shared" si="52"/>
        <v>0</v>
      </c>
      <c r="L68" s="175">
        <f t="shared" si="52"/>
        <v>0</v>
      </c>
      <c r="M68" s="175">
        <f t="shared" si="52"/>
        <v>0</v>
      </c>
      <c r="N68" s="175">
        <f t="shared" si="52"/>
        <v>0</v>
      </c>
      <c r="O68" s="175">
        <f t="shared" si="52"/>
        <v>0</v>
      </c>
      <c r="P68" s="175">
        <f t="shared" si="52"/>
        <v>0</v>
      </c>
      <c r="Q68" s="175">
        <f t="shared" si="52"/>
        <v>0</v>
      </c>
      <c r="T68" s="175">
        <f>+Q68*+(1+T66)</f>
        <v>0</v>
      </c>
      <c r="U68" s="175">
        <f>+T68*+(1+U66)</f>
        <v>0</v>
      </c>
      <c r="V68" s="175">
        <f>+U68*+(1+V66)</f>
        <v>0</v>
      </c>
      <c r="W68" s="175">
        <f aca="true" t="shared" si="53" ref="W68:AE68">+V68*+(1+W66)</f>
        <v>0</v>
      </c>
      <c r="X68" s="175">
        <f t="shared" si="53"/>
        <v>0</v>
      </c>
      <c r="Y68" s="175">
        <f t="shared" si="53"/>
        <v>0</v>
      </c>
      <c r="Z68" s="175">
        <f t="shared" si="53"/>
        <v>0</v>
      </c>
      <c r="AA68" s="175">
        <f t="shared" si="53"/>
        <v>0</v>
      </c>
      <c r="AB68" s="175">
        <f t="shared" si="53"/>
        <v>0</v>
      </c>
      <c r="AC68" s="175">
        <f t="shared" si="53"/>
        <v>0</v>
      </c>
      <c r="AD68" s="175">
        <f t="shared" si="53"/>
        <v>0</v>
      </c>
      <c r="AE68" s="175">
        <f t="shared" si="53"/>
        <v>0</v>
      </c>
    </row>
    <row r="69" spans="6:31" ht="12.75" outlineLevel="1">
      <c r="F69" s="183">
        <f aca="true" t="shared" si="54" ref="F69:Q69">+F67*F68</f>
        <v>0</v>
      </c>
      <c r="G69" s="183">
        <f t="shared" si="54"/>
        <v>0</v>
      </c>
      <c r="H69" s="183">
        <f t="shared" si="54"/>
        <v>0</v>
      </c>
      <c r="I69" s="183">
        <f t="shared" si="54"/>
        <v>0</v>
      </c>
      <c r="J69" s="183">
        <f t="shared" si="54"/>
        <v>0</v>
      </c>
      <c r="K69" s="183">
        <f t="shared" si="54"/>
        <v>0</v>
      </c>
      <c r="L69" s="183">
        <f t="shared" si="54"/>
        <v>0</v>
      </c>
      <c r="M69" s="183">
        <f t="shared" si="54"/>
        <v>0</v>
      </c>
      <c r="N69" s="183">
        <f t="shared" si="54"/>
        <v>0</v>
      </c>
      <c r="O69" s="183">
        <f t="shared" si="54"/>
        <v>0</v>
      </c>
      <c r="P69" s="183">
        <f t="shared" si="54"/>
        <v>0</v>
      </c>
      <c r="Q69" s="183">
        <f t="shared" si="54"/>
        <v>0</v>
      </c>
      <c r="T69" s="183">
        <f aca="true" t="shared" si="55" ref="T69:AE69">+T67*T68</f>
        <v>0</v>
      </c>
      <c r="U69" s="183">
        <f t="shared" si="55"/>
        <v>0</v>
      </c>
      <c r="V69" s="183">
        <f t="shared" si="55"/>
        <v>0</v>
      </c>
      <c r="W69" s="183">
        <f t="shared" si="55"/>
        <v>0</v>
      </c>
      <c r="X69" s="183">
        <f t="shared" si="55"/>
        <v>0</v>
      </c>
      <c r="Y69" s="183">
        <f t="shared" si="55"/>
        <v>0</v>
      </c>
      <c r="Z69" s="183">
        <f t="shared" si="55"/>
        <v>0</v>
      </c>
      <c r="AA69" s="183">
        <f t="shared" si="55"/>
        <v>0</v>
      </c>
      <c r="AB69" s="183">
        <f t="shared" si="55"/>
        <v>0</v>
      </c>
      <c r="AC69" s="183">
        <f t="shared" si="55"/>
        <v>0</v>
      </c>
      <c r="AD69" s="183">
        <f t="shared" si="55"/>
        <v>0</v>
      </c>
      <c r="AE69" s="183">
        <f t="shared" si="55"/>
        <v>0</v>
      </c>
    </row>
    <row r="70" spans="2:3" ht="12.75" outlineLevel="1">
      <c r="B70" s="173" t="s">
        <v>266</v>
      </c>
      <c r="C70" s="173" t="str">
        <f>+'Revenue Assumptions'!C25</f>
        <v>Product Line F</v>
      </c>
    </row>
    <row r="71" spans="4:31" ht="12.75" outlineLevel="1">
      <c r="D71" s="173" t="s">
        <v>282</v>
      </c>
      <c r="F71" s="182">
        <f>+'Revenue Assumptions'!D130</f>
        <v>0</v>
      </c>
      <c r="G71" s="182">
        <f>+'Revenue Assumptions'!E130</f>
        <v>0</v>
      </c>
      <c r="H71" s="182">
        <f>+'Revenue Assumptions'!F130</f>
        <v>0</v>
      </c>
      <c r="I71" s="182">
        <f>+'Revenue Assumptions'!G130</f>
        <v>0</v>
      </c>
      <c r="J71" s="182">
        <f>+'Revenue Assumptions'!H130</f>
        <v>0</v>
      </c>
      <c r="K71" s="182">
        <f>+'Revenue Assumptions'!I130</f>
        <v>0</v>
      </c>
      <c r="L71" s="182">
        <f>+'Revenue Assumptions'!J130</f>
        <v>0</v>
      </c>
      <c r="M71" s="182">
        <f>+'Revenue Assumptions'!K130</f>
        <v>0</v>
      </c>
      <c r="N71" s="182">
        <f>+'Revenue Assumptions'!L130</f>
        <v>0</v>
      </c>
      <c r="O71" s="182">
        <f>+'Revenue Assumptions'!M130</f>
        <v>0</v>
      </c>
      <c r="P71" s="182">
        <f>+'Revenue Assumptions'!N130</f>
        <v>0</v>
      </c>
      <c r="Q71" s="182">
        <f>+'Revenue Assumptions'!O130</f>
        <v>0</v>
      </c>
      <c r="T71" s="182">
        <f>+'Revenue Assumptions'!D138</f>
        <v>0</v>
      </c>
      <c r="U71" s="182">
        <f>+'Revenue Assumptions'!E138</f>
        <v>0</v>
      </c>
      <c r="V71" s="182">
        <f>+'Revenue Assumptions'!F138</f>
        <v>0</v>
      </c>
      <c r="W71" s="182">
        <f>+'Revenue Assumptions'!G138</f>
        <v>0</v>
      </c>
      <c r="X71" s="182">
        <f>+'Revenue Assumptions'!H138</f>
        <v>0</v>
      </c>
      <c r="Y71" s="182">
        <f>+'Revenue Assumptions'!I138</f>
        <v>0</v>
      </c>
      <c r="Z71" s="182">
        <f>+'Revenue Assumptions'!J138</f>
        <v>0</v>
      </c>
      <c r="AA71" s="182">
        <f>+'Revenue Assumptions'!K138</f>
        <v>0</v>
      </c>
      <c r="AB71" s="182">
        <f>+'Revenue Assumptions'!L138</f>
        <v>0</v>
      </c>
      <c r="AC71" s="182">
        <f>+'Revenue Assumptions'!M138</f>
        <v>0</v>
      </c>
      <c r="AD71" s="182">
        <f>+'Revenue Assumptions'!N138</f>
        <v>0</v>
      </c>
      <c r="AE71" s="182">
        <f>+'Revenue Assumptions'!O138</f>
        <v>0</v>
      </c>
    </row>
    <row r="72" spans="4:32" ht="12.75" outlineLevel="1">
      <c r="D72" s="173" t="s">
        <v>259</v>
      </c>
      <c r="F72" s="175">
        <f>+'Revenue Assumptions'!D56</f>
        <v>0</v>
      </c>
      <c r="G72" s="175">
        <f>+'Revenue Assumptions'!E56</f>
        <v>0</v>
      </c>
      <c r="H72" s="175">
        <f>+'Revenue Assumptions'!F56</f>
        <v>0</v>
      </c>
      <c r="I72" s="175">
        <f>+'Revenue Assumptions'!G56</f>
        <v>0</v>
      </c>
      <c r="J72" s="175">
        <f>+'Revenue Assumptions'!H56</f>
        <v>0</v>
      </c>
      <c r="K72" s="175">
        <f>+'Revenue Assumptions'!I56</f>
        <v>0</v>
      </c>
      <c r="L72" s="175">
        <f>+'Revenue Assumptions'!J56</f>
        <v>0</v>
      </c>
      <c r="M72" s="175">
        <f>+'Revenue Assumptions'!K56</f>
        <v>0</v>
      </c>
      <c r="N72" s="175">
        <f>+'Revenue Assumptions'!L56</f>
        <v>0</v>
      </c>
      <c r="O72" s="175">
        <f>+'Revenue Assumptions'!M56</f>
        <v>0</v>
      </c>
      <c r="P72" s="175">
        <f>+'Revenue Assumptions'!N56</f>
        <v>0</v>
      </c>
      <c r="Q72" s="175">
        <f>+'Revenue Assumptions'!O56</f>
        <v>0</v>
      </c>
      <c r="R72" s="175">
        <f>SUM(F72:Q72)</f>
        <v>0</v>
      </c>
      <c r="T72" s="175">
        <f>+'Revenue Assumptions'!D64</f>
        <v>0</v>
      </c>
      <c r="U72" s="175">
        <f>+'Revenue Assumptions'!E64</f>
        <v>0</v>
      </c>
      <c r="V72" s="175">
        <f>+'Revenue Assumptions'!F64</f>
        <v>0</v>
      </c>
      <c r="W72" s="175">
        <f>+'Revenue Assumptions'!G64</f>
        <v>0</v>
      </c>
      <c r="X72" s="175">
        <f>+'Revenue Assumptions'!H64</f>
        <v>0</v>
      </c>
      <c r="Y72" s="175">
        <f>+'Revenue Assumptions'!I64</f>
        <v>0</v>
      </c>
      <c r="Z72" s="175">
        <f>+'Revenue Assumptions'!J64</f>
        <v>0</v>
      </c>
      <c r="AA72" s="175">
        <f>+'Revenue Assumptions'!K64</f>
        <v>0</v>
      </c>
      <c r="AB72" s="175">
        <f>+'Revenue Assumptions'!L64</f>
        <v>0</v>
      </c>
      <c r="AC72" s="175">
        <f>+'Revenue Assumptions'!M64</f>
        <v>0</v>
      </c>
      <c r="AD72" s="175">
        <f>+'Revenue Assumptions'!N64</f>
        <v>0</v>
      </c>
      <c r="AE72" s="175">
        <f>+'Revenue Assumptions'!O64</f>
        <v>0</v>
      </c>
      <c r="AF72" s="175">
        <f>SUM(T72:AE72)</f>
        <v>0</v>
      </c>
    </row>
    <row r="73" spans="4:31" ht="12.75" outlineLevel="1">
      <c r="D73" s="173" t="s">
        <v>260</v>
      </c>
      <c r="E73" s="174">
        <f>+'Revenue Assumptions'!E25</f>
        <v>0</v>
      </c>
      <c r="F73" s="175">
        <f>+E73*+(1+F71)</f>
        <v>0</v>
      </c>
      <c r="G73" s="175">
        <f>+F73*+(1+G71)</f>
        <v>0</v>
      </c>
      <c r="H73" s="175">
        <f>+G73*+(1+H71)</f>
        <v>0</v>
      </c>
      <c r="I73" s="175">
        <f aca="true" t="shared" si="56" ref="I73:Q73">+H73*+(1+I71)</f>
        <v>0</v>
      </c>
      <c r="J73" s="175">
        <f t="shared" si="56"/>
        <v>0</v>
      </c>
      <c r="K73" s="175">
        <f t="shared" si="56"/>
        <v>0</v>
      </c>
      <c r="L73" s="175">
        <f t="shared" si="56"/>
        <v>0</v>
      </c>
      <c r="M73" s="175">
        <f t="shared" si="56"/>
        <v>0</v>
      </c>
      <c r="N73" s="175">
        <f t="shared" si="56"/>
        <v>0</v>
      </c>
      <c r="O73" s="175">
        <f t="shared" si="56"/>
        <v>0</v>
      </c>
      <c r="P73" s="175">
        <f t="shared" si="56"/>
        <v>0</v>
      </c>
      <c r="Q73" s="175">
        <f t="shared" si="56"/>
        <v>0</v>
      </c>
      <c r="T73" s="175">
        <f>+Q73*+(1+T71)</f>
        <v>0</v>
      </c>
      <c r="U73" s="175">
        <f>+T73*+(1+U71)</f>
        <v>0</v>
      </c>
      <c r="V73" s="175">
        <f>+U73*+(1+V71)</f>
        <v>0</v>
      </c>
      <c r="W73" s="175">
        <f aca="true" t="shared" si="57" ref="W73:AE73">+V73*+(1+W71)</f>
        <v>0</v>
      </c>
      <c r="X73" s="175">
        <f t="shared" si="57"/>
        <v>0</v>
      </c>
      <c r="Y73" s="175">
        <f t="shared" si="57"/>
        <v>0</v>
      </c>
      <c r="Z73" s="175">
        <f t="shared" si="57"/>
        <v>0</v>
      </c>
      <c r="AA73" s="175">
        <f t="shared" si="57"/>
        <v>0</v>
      </c>
      <c r="AB73" s="175">
        <f t="shared" si="57"/>
        <v>0</v>
      </c>
      <c r="AC73" s="175">
        <f t="shared" si="57"/>
        <v>0</v>
      </c>
      <c r="AD73" s="175">
        <f t="shared" si="57"/>
        <v>0</v>
      </c>
      <c r="AE73" s="175">
        <f t="shared" si="57"/>
        <v>0</v>
      </c>
    </row>
    <row r="74" spans="6:31" ht="12.75" outlineLevel="1">
      <c r="F74" s="183">
        <f aca="true" t="shared" si="58" ref="F74:Q74">+F72*F73</f>
        <v>0</v>
      </c>
      <c r="G74" s="183">
        <f t="shared" si="58"/>
        <v>0</v>
      </c>
      <c r="H74" s="183">
        <f t="shared" si="58"/>
        <v>0</v>
      </c>
      <c r="I74" s="183">
        <f t="shared" si="58"/>
        <v>0</v>
      </c>
      <c r="J74" s="183">
        <f t="shared" si="58"/>
        <v>0</v>
      </c>
      <c r="K74" s="183">
        <f t="shared" si="58"/>
        <v>0</v>
      </c>
      <c r="L74" s="183">
        <f t="shared" si="58"/>
        <v>0</v>
      </c>
      <c r="M74" s="183">
        <f t="shared" si="58"/>
        <v>0</v>
      </c>
      <c r="N74" s="183">
        <f t="shared" si="58"/>
        <v>0</v>
      </c>
      <c r="O74" s="183">
        <f t="shared" si="58"/>
        <v>0</v>
      </c>
      <c r="P74" s="183">
        <f t="shared" si="58"/>
        <v>0</v>
      </c>
      <c r="Q74" s="183">
        <f t="shared" si="58"/>
        <v>0</v>
      </c>
      <c r="T74" s="183">
        <f aca="true" t="shared" si="59" ref="T74:AE74">+T72*T73</f>
        <v>0</v>
      </c>
      <c r="U74" s="183">
        <f t="shared" si="59"/>
        <v>0</v>
      </c>
      <c r="V74" s="183">
        <f t="shared" si="59"/>
        <v>0</v>
      </c>
      <c r="W74" s="183">
        <f t="shared" si="59"/>
        <v>0</v>
      </c>
      <c r="X74" s="183">
        <f t="shared" si="59"/>
        <v>0</v>
      </c>
      <c r="Y74" s="183">
        <f t="shared" si="59"/>
        <v>0</v>
      </c>
      <c r="Z74" s="183">
        <f t="shared" si="59"/>
        <v>0</v>
      </c>
      <c r="AA74" s="183">
        <f t="shared" si="59"/>
        <v>0</v>
      </c>
      <c r="AB74" s="183">
        <f t="shared" si="59"/>
        <v>0</v>
      </c>
      <c r="AC74" s="183">
        <f t="shared" si="59"/>
        <v>0</v>
      </c>
      <c r="AD74" s="183">
        <f t="shared" si="59"/>
        <v>0</v>
      </c>
      <c r="AE74" s="183">
        <f t="shared" si="59"/>
        <v>0</v>
      </c>
    </row>
    <row r="75" spans="2:31" ht="12.75" outlineLevel="1">
      <c r="B75" s="173" t="s">
        <v>275</v>
      </c>
      <c r="F75" s="183">
        <f aca="true" t="shared" si="60" ref="F75:Q75">+F74+F69+F64+F59+F54+F49</f>
        <v>0</v>
      </c>
      <c r="G75" s="183">
        <f t="shared" si="60"/>
        <v>0</v>
      </c>
      <c r="H75" s="183">
        <f t="shared" si="60"/>
        <v>0</v>
      </c>
      <c r="I75" s="183">
        <f t="shared" si="60"/>
        <v>0</v>
      </c>
      <c r="J75" s="183">
        <f t="shared" si="60"/>
        <v>0</v>
      </c>
      <c r="K75" s="183">
        <f t="shared" si="60"/>
        <v>0</v>
      </c>
      <c r="L75" s="183">
        <f t="shared" si="60"/>
        <v>0</v>
      </c>
      <c r="M75" s="183">
        <f t="shared" si="60"/>
        <v>0</v>
      </c>
      <c r="N75" s="183">
        <f t="shared" si="60"/>
        <v>0</v>
      </c>
      <c r="O75" s="183">
        <f t="shared" si="60"/>
        <v>0</v>
      </c>
      <c r="P75" s="183">
        <f t="shared" si="60"/>
        <v>0</v>
      </c>
      <c r="Q75" s="183">
        <f t="shared" si="60"/>
        <v>0</v>
      </c>
      <c r="T75" s="183">
        <f aca="true" t="shared" si="61" ref="T75:AE75">+T74+T69+T64+T59+T54+T49</f>
        <v>0</v>
      </c>
      <c r="U75" s="183">
        <f t="shared" si="61"/>
        <v>0</v>
      </c>
      <c r="V75" s="183">
        <f t="shared" si="61"/>
        <v>0</v>
      </c>
      <c r="W75" s="183">
        <f t="shared" si="61"/>
        <v>0</v>
      </c>
      <c r="X75" s="183">
        <f t="shared" si="61"/>
        <v>0</v>
      </c>
      <c r="Y75" s="183">
        <f t="shared" si="61"/>
        <v>0</v>
      </c>
      <c r="Z75" s="183">
        <f t="shared" si="61"/>
        <v>0</v>
      </c>
      <c r="AA75" s="183">
        <f t="shared" si="61"/>
        <v>0</v>
      </c>
      <c r="AB75" s="183">
        <f t="shared" si="61"/>
        <v>0</v>
      </c>
      <c r="AC75" s="183">
        <f t="shared" si="61"/>
        <v>0</v>
      </c>
      <c r="AD75" s="183">
        <f t="shared" si="61"/>
        <v>0</v>
      </c>
      <c r="AE75" s="183">
        <f t="shared" si="61"/>
        <v>0</v>
      </c>
    </row>
    <row r="76" spans="2:31" ht="12.75" outlineLevel="1">
      <c r="B76" s="173" t="s">
        <v>276</v>
      </c>
      <c r="E76" s="189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</row>
    <row r="77" spans="4:31" ht="12.75" outlineLevel="1">
      <c r="D77" s="185" t="s">
        <v>277</v>
      </c>
      <c r="E77" s="182">
        <f>+'Revenue Assumptions'!D185</f>
        <v>0</v>
      </c>
      <c r="F77" s="186">
        <f>+F75*$E77</f>
        <v>0</v>
      </c>
      <c r="G77" s="186">
        <f aca="true" t="shared" si="62" ref="G77:Q77">+G75*$E77</f>
        <v>0</v>
      </c>
      <c r="H77" s="186">
        <f t="shared" si="62"/>
        <v>0</v>
      </c>
      <c r="I77" s="186">
        <f t="shared" si="62"/>
        <v>0</v>
      </c>
      <c r="J77" s="186">
        <f t="shared" si="62"/>
        <v>0</v>
      </c>
      <c r="K77" s="186">
        <f t="shared" si="62"/>
        <v>0</v>
      </c>
      <c r="L77" s="186">
        <f t="shared" si="62"/>
        <v>0</v>
      </c>
      <c r="M77" s="186">
        <f t="shared" si="62"/>
        <v>0</v>
      </c>
      <c r="N77" s="186">
        <f t="shared" si="62"/>
        <v>0</v>
      </c>
      <c r="O77" s="186">
        <f t="shared" si="62"/>
        <v>0</v>
      </c>
      <c r="P77" s="186">
        <f t="shared" si="62"/>
        <v>0</v>
      </c>
      <c r="Q77" s="186">
        <f t="shared" si="62"/>
        <v>0</v>
      </c>
      <c r="T77" s="186">
        <f aca="true" t="shared" si="63" ref="T77:AE77">+T75*$E77</f>
        <v>0</v>
      </c>
      <c r="U77" s="186">
        <f t="shared" si="63"/>
        <v>0</v>
      </c>
      <c r="V77" s="186">
        <f t="shared" si="63"/>
        <v>0</v>
      </c>
      <c r="W77" s="186">
        <f t="shared" si="63"/>
        <v>0</v>
      </c>
      <c r="X77" s="186">
        <f t="shared" si="63"/>
        <v>0</v>
      </c>
      <c r="Y77" s="186">
        <f t="shared" si="63"/>
        <v>0</v>
      </c>
      <c r="Z77" s="186">
        <f t="shared" si="63"/>
        <v>0</v>
      </c>
      <c r="AA77" s="186">
        <f t="shared" si="63"/>
        <v>0</v>
      </c>
      <c r="AB77" s="186">
        <f t="shared" si="63"/>
        <v>0</v>
      </c>
      <c r="AC77" s="186">
        <f t="shared" si="63"/>
        <v>0</v>
      </c>
      <c r="AD77" s="186">
        <f t="shared" si="63"/>
        <v>0</v>
      </c>
      <c r="AE77" s="186">
        <f t="shared" si="63"/>
        <v>0</v>
      </c>
    </row>
    <row r="78" spans="4:31" ht="12.75" outlineLevel="1">
      <c r="D78" s="185" t="s">
        <v>278</v>
      </c>
      <c r="E78" s="182">
        <f>+'Revenue Assumptions'!D186</f>
        <v>0</v>
      </c>
      <c r="F78" s="186">
        <f>+E75*$E78</f>
        <v>0</v>
      </c>
      <c r="G78" s="186">
        <f>+F75*$E78</f>
        <v>0</v>
      </c>
      <c r="H78" s="186">
        <f aca="true" t="shared" si="64" ref="H78:Q78">+G75*$E78</f>
        <v>0</v>
      </c>
      <c r="I78" s="186">
        <f t="shared" si="64"/>
        <v>0</v>
      </c>
      <c r="J78" s="186">
        <f t="shared" si="64"/>
        <v>0</v>
      </c>
      <c r="K78" s="186">
        <f t="shared" si="64"/>
        <v>0</v>
      </c>
      <c r="L78" s="186">
        <f t="shared" si="64"/>
        <v>0</v>
      </c>
      <c r="M78" s="186">
        <f t="shared" si="64"/>
        <v>0</v>
      </c>
      <c r="N78" s="186">
        <f t="shared" si="64"/>
        <v>0</v>
      </c>
      <c r="O78" s="186">
        <f t="shared" si="64"/>
        <v>0</v>
      </c>
      <c r="P78" s="186">
        <f t="shared" si="64"/>
        <v>0</v>
      </c>
      <c r="Q78" s="186">
        <f t="shared" si="64"/>
        <v>0</v>
      </c>
      <c r="T78" s="186">
        <f>+Q75*$E78</f>
        <v>0</v>
      </c>
      <c r="U78" s="186">
        <f aca="true" t="shared" si="65" ref="U78:AE78">+T75*$E78</f>
        <v>0</v>
      </c>
      <c r="V78" s="186">
        <f t="shared" si="65"/>
        <v>0</v>
      </c>
      <c r="W78" s="186">
        <f t="shared" si="65"/>
        <v>0</v>
      </c>
      <c r="X78" s="186">
        <f t="shared" si="65"/>
        <v>0</v>
      </c>
      <c r="Y78" s="186">
        <f t="shared" si="65"/>
        <v>0</v>
      </c>
      <c r="Z78" s="186">
        <f t="shared" si="65"/>
        <v>0</v>
      </c>
      <c r="AA78" s="186">
        <f t="shared" si="65"/>
        <v>0</v>
      </c>
      <c r="AB78" s="186">
        <f t="shared" si="65"/>
        <v>0</v>
      </c>
      <c r="AC78" s="186">
        <f t="shared" si="65"/>
        <v>0</v>
      </c>
      <c r="AD78" s="186">
        <f t="shared" si="65"/>
        <v>0</v>
      </c>
      <c r="AE78" s="186">
        <f t="shared" si="65"/>
        <v>0</v>
      </c>
    </row>
    <row r="79" spans="4:31" ht="12.75" outlineLevel="1">
      <c r="D79" s="173" t="s">
        <v>279</v>
      </c>
      <c r="E79" s="182">
        <f>+'Revenue Assumptions'!D187</f>
        <v>0</v>
      </c>
      <c r="F79" s="183">
        <v>0</v>
      </c>
      <c r="G79" s="183">
        <v>0</v>
      </c>
      <c r="H79" s="183">
        <f aca="true" t="shared" si="66" ref="H79:Q79">+F75*$E79</f>
        <v>0</v>
      </c>
      <c r="I79" s="183">
        <f t="shared" si="66"/>
        <v>0</v>
      </c>
      <c r="J79" s="183">
        <f t="shared" si="66"/>
        <v>0</v>
      </c>
      <c r="K79" s="183">
        <f t="shared" si="66"/>
        <v>0</v>
      </c>
      <c r="L79" s="183">
        <f t="shared" si="66"/>
        <v>0</v>
      </c>
      <c r="M79" s="183">
        <f t="shared" si="66"/>
        <v>0</v>
      </c>
      <c r="N79" s="183">
        <f t="shared" si="66"/>
        <v>0</v>
      </c>
      <c r="O79" s="183">
        <f t="shared" si="66"/>
        <v>0</v>
      </c>
      <c r="P79" s="183">
        <f t="shared" si="66"/>
        <v>0</v>
      </c>
      <c r="Q79" s="183">
        <f t="shared" si="66"/>
        <v>0</v>
      </c>
      <c r="T79" s="186">
        <f>+P75*$E79</f>
        <v>0</v>
      </c>
      <c r="U79" s="186">
        <f>+Q75*$E79</f>
        <v>0</v>
      </c>
      <c r="V79" s="186">
        <f>+T75*$E79</f>
        <v>0</v>
      </c>
      <c r="W79" s="183">
        <f aca="true" t="shared" si="67" ref="W79:AE79">+U75*$E79</f>
        <v>0</v>
      </c>
      <c r="X79" s="183">
        <f t="shared" si="67"/>
        <v>0</v>
      </c>
      <c r="Y79" s="183">
        <f t="shared" si="67"/>
        <v>0</v>
      </c>
      <c r="Z79" s="183">
        <f t="shared" si="67"/>
        <v>0</v>
      </c>
      <c r="AA79" s="183">
        <f t="shared" si="67"/>
        <v>0</v>
      </c>
      <c r="AB79" s="183">
        <f t="shared" si="67"/>
        <v>0</v>
      </c>
      <c r="AC79" s="183">
        <f t="shared" si="67"/>
        <v>0</v>
      </c>
      <c r="AD79" s="183">
        <f t="shared" si="67"/>
        <v>0</v>
      </c>
      <c r="AE79" s="183">
        <f t="shared" si="67"/>
        <v>0</v>
      </c>
    </row>
    <row r="80" spans="4:31" ht="12.75" outlineLevel="1">
      <c r="D80" s="173" t="s">
        <v>281</v>
      </c>
      <c r="E80" s="182">
        <f>+'Revenue Assumptions'!D188</f>
        <v>0</v>
      </c>
      <c r="F80" s="183">
        <v>0</v>
      </c>
      <c r="G80" s="183">
        <v>0</v>
      </c>
      <c r="H80" s="183">
        <f>+F76</f>
        <v>0</v>
      </c>
      <c r="I80" s="183">
        <f aca="true" t="shared" si="68" ref="I80:Q80">+F75*$E80</f>
        <v>0</v>
      </c>
      <c r="J80" s="183">
        <f t="shared" si="68"/>
        <v>0</v>
      </c>
      <c r="K80" s="183">
        <f t="shared" si="68"/>
        <v>0</v>
      </c>
      <c r="L80" s="183">
        <f t="shared" si="68"/>
        <v>0</v>
      </c>
      <c r="M80" s="183">
        <f t="shared" si="68"/>
        <v>0</v>
      </c>
      <c r="N80" s="183">
        <f t="shared" si="68"/>
        <v>0</v>
      </c>
      <c r="O80" s="183">
        <f t="shared" si="68"/>
        <v>0</v>
      </c>
      <c r="P80" s="183">
        <f t="shared" si="68"/>
        <v>0</v>
      </c>
      <c r="Q80" s="183">
        <f t="shared" si="68"/>
        <v>0</v>
      </c>
      <c r="T80" s="183">
        <f>+O75*$E80</f>
        <v>0</v>
      </c>
      <c r="U80" s="183">
        <f>+P75*$E80</f>
        <v>0</v>
      </c>
      <c r="V80" s="183">
        <f>+Q75*$E80</f>
        <v>0</v>
      </c>
      <c r="W80" s="183">
        <f aca="true" t="shared" si="69" ref="W80:AE80">+T75*$E80</f>
        <v>0</v>
      </c>
      <c r="X80" s="183">
        <f t="shared" si="69"/>
        <v>0</v>
      </c>
      <c r="Y80" s="183">
        <f t="shared" si="69"/>
        <v>0</v>
      </c>
      <c r="Z80" s="183">
        <f t="shared" si="69"/>
        <v>0</v>
      </c>
      <c r="AA80" s="183">
        <f t="shared" si="69"/>
        <v>0</v>
      </c>
      <c r="AB80" s="183">
        <f t="shared" si="69"/>
        <v>0</v>
      </c>
      <c r="AC80" s="183">
        <f t="shared" si="69"/>
        <v>0</v>
      </c>
      <c r="AD80" s="183">
        <f t="shared" si="69"/>
        <v>0</v>
      </c>
      <c r="AE80" s="183">
        <f t="shared" si="69"/>
        <v>0</v>
      </c>
    </row>
    <row r="81" spans="5:31" ht="13.5" outlineLevel="1" thickBot="1">
      <c r="E81" s="187">
        <f>SUM(E78:E80)</f>
        <v>0</v>
      </c>
      <c r="F81" s="188">
        <f>SUM(F77:F80)</f>
        <v>0</v>
      </c>
      <c r="G81" s="188">
        <f aca="true" t="shared" si="70" ref="G81:Q81">SUM(G77:G80)</f>
        <v>0</v>
      </c>
      <c r="H81" s="188">
        <f t="shared" si="70"/>
        <v>0</v>
      </c>
      <c r="I81" s="188">
        <f t="shared" si="70"/>
        <v>0</v>
      </c>
      <c r="J81" s="188">
        <f t="shared" si="70"/>
        <v>0</v>
      </c>
      <c r="K81" s="188">
        <f t="shared" si="70"/>
        <v>0</v>
      </c>
      <c r="L81" s="188">
        <f t="shared" si="70"/>
        <v>0</v>
      </c>
      <c r="M81" s="188">
        <f t="shared" si="70"/>
        <v>0</v>
      </c>
      <c r="N81" s="188">
        <f t="shared" si="70"/>
        <v>0</v>
      </c>
      <c r="O81" s="188">
        <f t="shared" si="70"/>
        <v>0</v>
      </c>
      <c r="P81" s="188">
        <f t="shared" si="70"/>
        <v>0</v>
      </c>
      <c r="Q81" s="188">
        <f t="shared" si="70"/>
        <v>0</v>
      </c>
      <c r="T81" s="188">
        <f aca="true" t="shared" si="71" ref="T81:AE81">SUM(T77:T80)</f>
        <v>0</v>
      </c>
      <c r="U81" s="188">
        <f t="shared" si="71"/>
        <v>0</v>
      </c>
      <c r="V81" s="188">
        <f t="shared" si="71"/>
        <v>0</v>
      </c>
      <c r="W81" s="188">
        <f t="shared" si="71"/>
        <v>0</v>
      </c>
      <c r="X81" s="188">
        <f t="shared" si="71"/>
        <v>0</v>
      </c>
      <c r="Y81" s="188">
        <f t="shared" si="71"/>
        <v>0</v>
      </c>
      <c r="Z81" s="188">
        <f t="shared" si="71"/>
        <v>0</v>
      </c>
      <c r="AA81" s="188">
        <f t="shared" si="71"/>
        <v>0</v>
      </c>
      <c r="AB81" s="188">
        <f t="shared" si="71"/>
        <v>0</v>
      </c>
      <c r="AC81" s="188">
        <f t="shared" si="71"/>
        <v>0</v>
      </c>
      <c r="AD81" s="188">
        <f t="shared" si="71"/>
        <v>0</v>
      </c>
      <c r="AE81" s="188">
        <f t="shared" si="71"/>
        <v>0</v>
      </c>
    </row>
    <row r="82" spans="5:31" ht="13.5" outlineLevel="1" thickTop="1">
      <c r="E82" s="190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</row>
    <row r="83" ht="12.75" outlineLevel="1">
      <c r="A83" s="176" t="s">
        <v>267</v>
      </c>
    </row>
    <row r="84" ht="12.75" outlineLevel="1">
      <c r="B84" s="176" t="s">
        <v>271</v>
      </c>
    </row>
    <row r="85" spans="2:3" ht="12.75" outlineLevel="1">
      <c r="B85" s="173" t="s">
        <v>261</v>
      </c>
      <c r="C85" s="173" t="str">
        <f>+'Revenue Assumptions'!H10</f>
        <v>Hourly Service Group A</v>
      </c>
    </row>
    <row r="86" spans="4:31" ht="12.75" outlineLevel="1">
      <c r="D86" s="173" t="s">
        <v>282</v>
      </c>
      <c r="F86" s="182">
        <f>+'Revenue Assumptions'!D143</f>
        <v>0</v>
      </c>
      <c r="G86" s="182">
        <f>+'Revenue Assumptions'!E143</f>
        <v>0</v>
      </c>
      <c r="H86" s="182">
        <f>+'Revenue Assumptions'!F143</f>
        <v>0</v>
      </c>
      <c r="I86" s="182">
        <f>+'Revenue Assumptions'!G143</f>
        <v>0</v>
      </c>
      <c r="J86" s="182">
        <f>+'Revenue Assumptions'!H143</f>
        <v>0</v>
      </c>
      <c r="K86" s="182">
        <f>+'Revenue Assumptions'!I143</f>
        <v>0</v>
      </c>
      <c r="L86" s="182">
        <f>+'Revenue Assumptions'!J143</f>
        <v>0</v>
      </c>
      <c r="M86" s="182">
        <f>+'Revenue Assumptions'!K143</f>
        <v>0</v>
      </c>
      <c r="N86" s="182">
        <f>+'Revenue Assumptions'!L143</f>
        <v>0</v>
      </c>
      <c r="O86" s="182">
        <f>+'Revenue Assumptions'!M143</f>
        <v>0</v>
      </c>
      <c r="P86" s="182">
        <f>+'Revenue Assumptions'!N143</f>
        <v>0</v>
      </c>
      <c r="Q86" s="182">
        <f>+'Revenue Assumptions'!O143</f>
        <v>0</v>
      </c>
      <c r="T86" s="182">
        <f>+'Revenue Assumptions'!D151</f>
        <v>0</v>
      </c>
      <c r="U86" s="182">
        <f>+'Revenue Assumptions'!E151</f>
        <v>0</v>
      </c>
      <c r="V86" s="182">
        <f>+'Revenue Assumptions'!F151</f>
        <v>0</v>
      </c>
      <c r="W86" s="182">
        <f>+'Revenue Assumptions'!G151</f>
        <v>0</v>
      </c>
      <c r="X86" s="182">
        <f>+'Revenue Assumptions'!H151</f>
        <v>0</v>
      </c>
      <c r="Y86" s="182">
        <f>+'Revenue Assumptions'!I151</f>
        <v>0</v>
      </c>
      <c r="Z86" s="182">
        <f>+'Revenue Assumptions'!J151</f>
        <v>0</v>
      </c>
      <c r="AA86" s="182">
        <f>+'Revenue Assumptions'!K151</f>
        <v>0</v>
      </c>
      <c r="AB86" s="182">
        <f>+'Revenue Assumptions'!L151</f>
        <v>0</v>
      </c>
      <c r="AC86" s="182">
        <f>+'Revenue Assumptions'!M151</f>
        <v>0</v>
      </c>
      <c r="AD86" s="182">
        <f>+'Revenue Assumptions'!N151</f>
        <v>0</v>
      </c>
      <c r="AE86" s="182">
        <f>+'Revenue Assumptions'!O151</f>
        <v>0</v>
      </c>
    </row>
    <row r="87" spans="4:32" ht="12.75" outlineLevel="1">
      <c r="D87" s="173" t="s">
        <v>269</v>
      </c>
      <c r="F87" s="175">
        <f>+'Revenue Assumptions'!D69</f>
        <v>0</v>
      </c>
      <c r="G87" s="175">
        <f>+'Revenue Assumptions'!E69</f>
        <v>0</v>
      </c>
      <c r="H87" s="175">
        <f>+'Revenue Assumptions'!F69</f>
        <v>0</v>
      </c>
      <c r="I87" s="175">
        <f>+'Revenue Assumptions'!G69</f>
        <v>0</v>
      </c>
      <c r="J87" s="175">
        <f>+'Revenue Assumptions'!H69</f>
        <v>0</v>
      </c>
      <c r="K87" s="175">
        <f>+'Revenue Assumptions'!I69</f>
        <v>0</v>
      </c>
      <c r="L87" s="175">
        <f>+'Revenue Assumptions'!J69</f>
        <v>0</v>
      </c>
      <c r="M87" s="175">
        <f>+'Revenue Assumptions'!K69</f>
        <v>0</v>
      </c>
      <c r="N87" s="175">
        <f>+'Revenue Assumptions'!L69</f>
        <v>0</v>
      </c>
      <c r="O87" s="175">
        <f>+'Revenue Assumptions'!M69</f>
        <v>0</v>
      </c>
      <c r="P87" s="175">
        <f>+'Revenue Assumptions'!N69</f>
        <v>0</v>
      </c>
      <c r="Q87" s="175">
        <f>+'Revenue Assumptions'!O69</f>
        <v>0</v>
      </c>
      <c r="R87" s="175">
        <f>SUM(F87:Q87)</f>
        <v>0</v>
      </c>
      <c r="T87" s="175">
        <f>+'Revenue Assumptions'!D77</f>
        <v>0</v>
      </c>
      <c r="U87" s="175">
        <f>+'Revenue Assumptions'!E77</f>
        <v>0</v>
      </c>
      <c r="V87" s="175">
        <f>+'Revenue Assumptions'!F77</f>
        <v>0</v>
      </c>
      <c r="W87" s="175">
        <f>+'Revenue Assumptions'!G77</f>
        <v>0</v>
      </c>
      <c r="X87" s="175">
        <f>+'Revenue Assumptions'!H77</f>
        <v>0</v>
      </c>
      <c r="Y87" s="175">
        <f>+'Revenue Assumptions'!I77</f>
        <v>0</v>
      </c>
      <c r="Z87" s="175">
        <f>+'Revenue Assumptions'!J77</f>
        <v>0</v>
      </c>
      <c r="AA87" s="175">
        <f>+'Revenue Assumptions'!K77</f>
        <v>0</v>
      </c>
      <c r="AB87" s="175">
        <f>+'Revenue Assumptions'!L77</f>
        <v>0</v>
      </c>
      <c r="AC87" s="175">
        <f>+'Revenue Assumptions'!M77</f>
        <v>0</v>
      </c>
      <c r="AD87" s="175">
        <f>+'Revenue Assumptions'!N77</f>
        <v>0</v>
      </c>
      <c r="AE87" s="175">
        <f>+'Revenue Assumptions'!O77</f>
        <v>0</v>
      </c>
      <c r="AF87" s="175">
        <f>SUM(T87:AE87)</f>
        <v>0</v>
      </c>
    </row>
    <row r="88" spans="4:31" ht="12.75" outlineLevel="1">
      <c r="D88" s="173" t="s">
        <v>270</v>
      </c>
      <c r="E88" s="174">
        <f>+'Revenue Assumptions'!K10</f>
        <v>0</v>
      </c>
      <c r="F88" s="175">
        <f>+E88</f>
        <v>0</v>
      </c>
      <c r="G88" s="175">
        <f>+F88</f>
        <v>0</v>
      </c>
      <c r="H88" s="175">
        <f aca="true" t="shared" si="72" ref="H88:Q88">+G88</f>
        <v>0</v>
      </c>
      <c r="I88" s="175">
        <f t="shared" si="72"/>
        <v>0</v>
      </c>
      <c r="J88" s="175">
        <f t="shared" si="72"/>
        <v>0</v>
      </c>
      <c r="K88" s="175">
        <f t="shared" si="72"/>
        <v>0</v>
      </c>
      <c r="L88" s="175">
        <f t="shared" si="72"/>
        <v>0</v>
      </c>
      <c r="M88" s="175">
        <f t="shared" si="72"/>
        <v>0</v>
      </c>
      <c r="N88" s="175">
        <f t="shared" si="72"/>
        <v>0</v>
      </c>
      <c r="O88" s="175">
        <f t="shared" si="72"/>
        <v>0</v>
      </c>
      <c r="P88" s="175">
        <f t="shared" si="72"/>
        <v>0</v>
      </c>
      <c r="Q88" s="175">
        <f t="shared" si="72"/>
        <v>0</v>
      </c>
      <c r="T88" s="175">
        <f>+Q88*+(1+T86)</f>
        <v>0</v>
      </c>
      <c r="U88" s="175">
        <f>+T88</f>
        <v>0</v>
      </c>
      <c r="V88" s="175">
        <f aca="true" t="shared" si="73" ref="V88:AE88">+U88</f>
        <v>0</v>
      </c>
      <c r="W88" s="175">
        <f t="shared" si="73"/>
        <v>0</v>
      </c>
      <c r="X88" s="175">
        <f t="shared" si="73"/>
        <v>0</v>
      </c>
      <c r="Y88" s="175">
        <f t="shared" si="73"/>
        <v>0</v>
      </c>
      <c r="Z88" s="175">
        <f t="shared" si="73"/>
        <v>0</v>
      </c>
      <c r="AA88" s="175">
        <f t="shared" si="73"/>
        <v>0</v>
      </c>
      <c r="AB88" s="175">
        <f t="shared" si="73"/>
        <v>0</v>
      </c>
      <c r="AC88" s="175">
        <f t="shared" si="73"/>
        <v>0</v>
      </c>
      <c r="AD88" s="175">
        <f t="shared" si="73"/>
        <v>0</v>
      </c>
      <c r="AE88" s="175">
        <f t="shared" si="73"/>
        <v>0</v>
      </c>
    </row>
    <row r="89" spans="6:31" ht="12.75" outlineLevel="1">
      <c r="F89" s="183">
        <f aca="true" t="shared" si="74" ref="F89:Q89">+F87*F88</f>
        <v>0</v>
      </c>
      <c r="G89" s="183">
        <f t="shared" si="74"/>
        <v>0</v>
      </c>
      <c r="H89" s="183">
        <f t="shared" si="74"/>
        <v>0</v>
      </c>
      <c r="I89" s="183">
        <f t="shared" si="74"/>
        <v>0</v>
      </c>
      <c r="J89" s="183">
        <f t="shared" si="74"/>
        <v>0</v>
      </c>
      <c r="K89" s="183">
        <f t="shared" si="74"/>
        <v>0</v>
      </c>
      <c r="L89" s="183">
        <f t="shared" si="74"/>
        <v>0</v>
      </c>
      <c r="M89" s="183">
        <f t="shared" si="74"/>
        <v>0</v>
      </c>
      <c r="N89" s="183">
        <f t="shared" si="74"/>
        <v>0</v>
      </c>
      <c r="O89" s="183">
        <f t="shared" si="74"/>
        <v>0</v>
      </c>
      <c r="P89" s="183">
        <f t="shared" si="74"/>
        <v>0</v>
      </c>
      <c r="Q89" s="183">
        <f t="shared" si="74"/>
        <v>0</v>
      </c>
      <c r="T89" s="183">
        <f aca="true" t="shared" si="75" ref="T89:AE89">+T87*T88</f>
        <v>0</v>
      </c>
      <c r="U89" s="183">
        <f t="shared" si="75"/>
        <v>0</v>
      </c>
      <c r="V89" s="183">
        <f t="shared" si="75"/>
        <v>0</v>
      </c>
      <c r="W89" s="183">
        <f t="shared" si="75"/>
        <v>0</v>
      </c>
      <c r="X89" s="183">
        <f t="shared" si="75"/>
        <v>0</v>
      </c>
      <c r="Y89" s="183">
        <f t="shared" si="75"/>
        <v>0</v>
      </c>
      <c r="Z89" s="183">
        <f t="shared" si="75"/>
        <v>0</v>
      </c>
      <c r="AA89" s="183">
        <f t="shared" si="75"/>
        <v>0</v>
      </c>
      <c r="AB89" s="183">
        <f t="shared" si="75"/>
        <v>0</v>
      </c>
      <c r="AC89" s="183">
        <f t="shared" si="75"/>
        <v>0</v>
      </c>
      <c r="AD89" s="183">
        <f t="shared" si="75"/>
        <v>0</v>
      </c>
      <c r="AE89" s="183">
        <f t="shared" si="75"/>
        <v>0</v>
      </c>
    </row>
    <row r="90" spans="2:3" ht="12.75" outlineLevel="1">
      <c r="B90" s="173" t="s">
        <v>262</v>
      </c>
      <c r="C90" s="173" t="str">
        <f>+'Revenue Assumptions'!H11</f>
        <v>Hourly Service Group B</v>
      </c>
    </row>
    <row r="91" spans="4:31" ht="12.75" outlineLevel="1">
      <c r="D91" s="173" t="s">
        <v>282</v>
      </c>
      <c r="F91" s="182">
        <f>+'Revenue Assumptions'!D144</f>
        <v>0</v>
      </c>
      <c r="G91" s="182">
        <f>+'Revenue Assumptions'!E144</f>
        <v>0</v>
      </c>
      <c r="H91" s="182">
        <f>+'Revenue Assumptions'!F144</f>
        <v>0</v>
      </c>
      <c r="I91" s="182">
        <f>+'Revenue Assumptions'!G144</f>
        <v>0</v>
      </c>
      <c r="J91" s="182">
        <f>+'Revenue Assumptions'!H144</f>
        <v>0</v>
      </c>
      <c r="K91" s="182">
        <f>+'Revenue Assumptions'!I144</f>
        <v>0</v>
      </c>
      <c r="L91" s="182">
        <f>+'Revenue Assumptions'!J144</f>
        <v>0</v>
      </c>
      <c r="M91" s="182">
        <f>+'Revenue Assumptions'!K144</f>
        <v>0</v>
      </c>
      <c r="N91" s="182">
        <f>+'Revenue Assumptions'!L144</f>
        <v>0</v>
      </c>
      <c r="O91" s="182">
        <f>+'Revenue Assumptions'!M144</f>
        <v>0</v>
      </c>
      <c r="P91" s="182">
        <f>+'Revenue Assumptions'!N144</f>
        <v>0</v>
      </c>
      <c r="Q91" s="182">
        <f>+'Revenue Assumptions'!O144</f>
        <v>0</v>
      </c>
      <c r="T91" s="182">
        <f>+'Revenue Assumptions'!D152</f>
        <v>0</v>
      </c>
      <c r="U91" s="182">
        <f>+'Revenue Assumptions'!E152</f>
        <v>0</v>
      </c>
      <c r="V91" s="182">
        <f>+'Revenue Assumptions'!F152</f>
        <v>0</v>
      </c>
      <c r="W91" s="182">
        <f>+'Revenue Assumptions'!G152</f>
        <v>0</v>
      </c>
      <c r="X91" s="182">
        <f>+'Revenue Assumptions'!H152</f>
        <v>0</v>
      </c>
      <c r="Y91" s="182">
        <f>+'Revenue Assumptions'!I152</f>
        <v>0</v>
      </c>
      <c r="Z91" s="182">
        <f>+'Revenue Assumptions'!J152</f>
        <v>0</v>
      </c>
      <c r="AA91" s="182">
        <f>+'Revenue Assumptions'!K152</f>
        <v>0</v>
      </c>
      <c r="AB91" s="182">
        <f>+'Revenue Assumptions'!L152</f>
        <v>0</v>
      </c>
      <c r="AC91" s="182">
        <f>+'Revenue Assumptions'!M152</f>
        <v>0</v>
      </c>
      <c r="AD91" s="182">
        <f>+'Revenue Assumptions'!N152</f>
        <v>0</v>
      </c>
      <c r="AE91" s="182">
        <f>+'Revenue Assumptions'!O152</f>
        <v>0</v>
      </c>
    </row>
    <row r="92" spans="4:32" ht="12.75" outlineLevel="1">
      <c r="D92" s="173" t="s">
        <v>269</v>
      </c>
      <c r="F92" s="175">
        <f>+'Revenue Assumptions'!D70</f>
        <v>0</v>
      </c>
      <c r="G92" s="175">
        <f>+'Revenue Assumptions'!E70</f>
        <v>0</v>
      </c>
      <c r="H92" s="175">
        <f>+'Revenue Assumptions'!F70</f>
        <v>0</v>
      </c>
      <c r="I92" s="175">
        <f>+'Revenue Assumptions'!G70</f>
        <v>0</v>
      </c>
      <c r="J92" s="175">
        <f>+'Revenue Assumptions'!H70</f>
        <v>0</v>
      </c>
      <c r="K92" s="175">
        <f>+'Revenue Assumptions'!I70</f>
        <v>0</v>
      </c>
      <c r="L92" s="175">
        <f>+'Revenue Assumptions'!J70</f>
        <v>0</v>
      </c>
      <c r="M92" s="175">
        <f>+'Revenue Assumptions'!K70</f>
        <v>0</v>
      </c>
      <c r="N92" s="175">
        <f>+'Revenue Assumptions'!L70</f>
        <v>0</v>
      </c>
      <c r="O92" s="175">
        <f>+'Revenue Assumptions'!M70</f>
        <v>0</v>
      </c>
      <c r="P92" s="175">
        <f>+'Revenue Assumptions'!N70</f>
        <v>0</v>
      </c>
      <c r="Q92" s="175">
        <f>+'Revenue Assumptions'!O70</f>
        <v>0</v>
      </c>
      <c r="R92" s="175">
        <f>SUM(F92:Q92)</f>
        <v>0</v>
      </c>
      <c r="T92" s="175">
        <f>+'Revenue Assumptions'!D78</f>
        <v>0</v>
      </c>
      <c r="U92" s="175">
        <f>+'Revenue Assumptions'!E78</f>
        <v>0</v>
      </c>
      <c r="V92" s="175">
        <f>+'Revenue Assumptions'!F78</f>
        <v>0</v>
      </c>
      <c r="W92" s="175">
        <f>+'Revenue Assumptions'!G78</f>
        <v>0</v>
      </c>
      <c r="X92" s="175">
        <f>+'Revenue Assumptions'!H78</f>
        <v>0</v>
      </c>
      <c r="Y92" s="175">
        <f>+'Revenue Assumptions'!I78</f>
        <v>0</v>
      </c>
      <c r="Z92" s="175">
        <f>+'Revenue Assumptions'!J78</f>
        <v>0</v>
      </c>
      <c r="AA92" s="175">
        <f>+'Revenue Assumptions'!K78</f>
        <v>0</v>
      </c>
      <c r="AB92" s="175">
        <f>+'Revenue Assumptions'!L78</f>
        <v>0</v>
      </c>
      <c r="AC92" s="175">
        <f>+'Revenue Assumptions'!M78</f>
        <v>0</v>
      </c>
      <c r="AD92" s="175">
        <f>+'Revenue Assumptions'!N78</f>
        <v>0</v>
      </c>
      <c r="AE92" s="175">
        <f>+'Revenue Assumptions'!O78</f>
        <v>0</v>
      </c>
      <c r="AF92" s="175">
        <f>SUM(T92:AE92)</f>
        <v>0</v>
      </c>
    </row>
    <row r="93" spans="4:31" ht="12.75" outlineLevel="1">
      <c r="D93" s="173" t="s">
        <v>270</v>
      </c>
      <c r="E93" s="174">
        <f>+'Revenue Assumptions'!K11</f>
        <v>0</v>
      </c>
      <c r="F93" s="175">
        <f>+E93</f>
        <v>0</v>
      </c>
      <c r="G93" s="175">
        <f>+F93</f>
        <v>0</v>
      </c>
      <c r="H93" s="175">
        <f aca="true" t="shared" si="76" ref="H93:Q93">+G93</f>
        <v>0</v>
      </c>
      <c r="I93" s="175">
        <f t="shared" si="76"/>
        <v>0</v>
      </c>
      <c r="J93" s="175">
        <f t="shared" si="76"/>
        <v>0</v>
      </c>
      <c r="K93" s="175">
        <f t="shared" si="76"/>
        <v>0</v>
      </c>
      <c r="L93" s="175">
        <f t="shared" si="76"/>
        <v>0</v>
      </c>
      <c r="M93" s="175">
        <f t="shared" si="76"/>
        <v>0</v>
      </c>
      <c r="N93" s="175">
        <f t="shared" si="76"/>
        <v>0</v>
      </c>
      <c r="O93" s="175">
        <f t="shared" si="76"/>
        <v>0</v>
      </c>
      <c r="P93" s="175">
        <f t="shared" si="76"/>
        <v>0</v>
      </c>
      <c r="Q93" s="175">
        <f t="shared" si="76"/>
        <v>0</v>
      </c>
      <c r="T93" s="175">
        <f>+Q93*+(1+T91)</f>
        <v>0</v>
      </c>
      <c r="U93" s="175">
        <f>+T93</f>
        <v>0</v>
      </c>
      <c r="V93" s="175">
        <f aca="true" t="shared" si="77" ref="V93:AE93">+U93</f>
        <v>0</v>
      </c>
      <c r="W93" s="175">
        <f t="shared" si="77"/>
        <v>0</v>
      </c>
      <c r="X93" s="175">
        <f t="shared" si="77"/>
        <v>0</v>
      </c>
      <c r="Y93" s="175">
        <f t="shared" si="77"/>
        <v>0</v>
      </c>
      <c r="Z93" s="175">
        <f t="shared" si="77"/>
        <v>0</v>
      </c>
      <c r="AA93" s="175">
        <f t="shared" si="77"/>
        <v>0</v>
      </c>
      <c r="AB93" s="175">
        <f t="shared" si="77"/>
        <v>0</v>
      </c>
      <c r="AC93" s="175">
        <f t="shared" si="77"/>
        <v>0</v>
      </c>
      <c r="AD93" s="175">
        <f t="shared" si="77"/>
        <v>0</v>
      </c>
      <c r="AE93" s="175">
        <f t="shared" si="77"/>
        <v>0</v>
      </c>
    </row>
    <row r="94" spans="6:31" ht="12.75" outlineLevel="1">
      <c r="F94" s="183">
        <f aca="true" t="shared" si="78" ref="F94:Q94">+F92*F93</f>
        <v>0</v>
      </c>
      <c r="G94" s="183">
        <f t="shared" si="78"/>
        <v>0</v>
      </c>
      <c r="H94" s="183">
        <f t="shared" si="78"/>
        <v>0</v>
      </c>
      <c r="I94" s="183">
        <f t="shared" si="78"/>
        <v>0</v>
      </c>
      <c r="J94" s="183">
        <f t="shared" si="78"/>
        <v>0</v>
      </c>
      <c r="K94" s="183">
        <f t="shared" si="78"/>
        <v>0</v>
      </c>
      <c r="L94" s="183">
        <f t="shared" si="78"/>
        <v>0</v>
      </c>
      <c r="M94" s="183">
        <f t="shared" si="78"/>
        <v>0</v>
      </c>
      <c r="N94" s="183">
        <f t="shared" si="78"/>
        <v>0</v>
      </c>
      <c r="O94" s="183">
        <f t="shared" si="78"/>
        <v>0</v>
      </c>
      <c r="P94" s="183">
        <f t="shared" si="78"/>
        <v>0</v>
      </c>
      <c r="Q94" s="183">
        <f t="shared" si="78"/>
        <v>0</v>
      </c>
      <c r="T94" s="183">
        <f aca="true" t="shared" si="79" ref="T94:AE94">+T92*T93</f>
        <v>0</v>
      </c>
      <c r="U94" s="183">
        <f t="shared" si="79"/>
        <v>0</v>
      </c>
      <c r="V94" s="183">
        <f t="shared" si="79"/>
        <v>0</v>
      </c>
      <c r="W94" s="183">
        <f t="shared" si="79"/>
        <v>0</v>
      </c>
      <c r="X94" s="183">
        <f t="shared" si="79"/>
        <v>0</v>
      </c>
      <c r="Y94" s="183">
        <f t="shared" si="79"/>
        <v>0</v>
      </c>
      <c r="Z94" s="183">
        <f t="shared" si="79"/>
        <v>0</v>
      </c>
      <c r="AA94" s="183">
        <f t="shared" si="79"/>
        <v>0</v>
      </c>
      <c r="AB94" s="183">
        <f t="shared" si="79"/>
        <v>0</v>
      </c>
      <c r="AC94" s="183">
        <f t="shared" si="79"/>
        <v>0</v>
      </c>
      <c r="AD94" s="183">
        <f t="shared" si="79"/>
        <v>0</v>
      </c>
      <c r="AE94" s="183">
        <f t="shared" si="79"/>
        <v>0</v>
      </c>
    </row>
    <row r="95" spans="2:3" ht="12.75" outlineLevel="1">
      <c r="B95" s="173" t="s">
        <v>263</v>
      </c>
      <c r="C95" s="173" t="str">
        <f>+'Revenue Assumptions'!H12</f>
        <v>Hourly Service Group C</v>
      </c>
    </row>
    <row r="96" spans="4:31" ht="12.75" outlineLevel="1">
      <c r="D96" s="173" t="s">
        <v>282</v>
      </c>
      <c r="F96" s="182">
        <f>+'Revenue Assumptions'!D145</f>
        <v>0</v>
      </c>
      <c r="G96" s="182">
        <f>+'Revenue Assumptions'!E145</f>
        <v>0</v>
      </c>
      <c r="H96" s="182">
        <f>+'Revenue Assumptions'!F145</f>
        <v>0</v>
      </c>
      <c r="I96" s="182">
        <f>+'Revenue Assumptions'!G145</f>
        <v>0</v>
      </c>
      <c r="J96" s="182">
        <f>+'Revenue Assumptions'!H145</f>
        <v>0</v>
      </c>
      <c r="K96" s="182">
        <f>+'Revenue Assumptions'!I145</f>
        <v>0</v>
      </c>
      <c r="L96" s="182">
        <f>+'Revenue Assumptions'!J145</f>
        <v>0</v>
      </c>
      <c r="M96" s="182">
        <f>+'Revenue Assumptions'!K145</f>
        <v>0</v>
      </c>
      <c r="N96" s="182">
        <f>+'Revenue Assumptions'!L145</f>
        <v>0</v>
      </c>
      <c r="O96" s="182">
        <f>+'Revenue Assumptions'!M145</f>
        <v>0</v>
      </c>
      <c r="P96" s="182">
        <f>+'Revenue Assumptions'!N145</f>
        <v>0</v>
      </c>
      <c r="Q96" s="182">
        <f>+'Revenue Assumptions'!O145</f>
        <v>0</v>
      </c>
      <c r="T96" s="182">
        <f>+'Revenue Assumptions'!D153</f>
        <v>0</v>
      </c>
      <c r="U96" s="182">
        <f>+'Revenue Assumptions'!E153</f>
        <v>0</v>
      </c>
      <c r="V96" s="182">
        <f>+'Revenue Assumptions'!F153</f>
        <v>0</v>
      </c>
      <c r="W96" s="182">
        <f>+'Revenue Assumptions'!G153</f>
        <v>0</v>
      </c>
      <c r="X96" s="182">
        <f>+'Revenue Assumptions'!H153</f>
        <v>0</v>
      </c>
      <c r="Y96" s="182">
        <f>+'Revenue Assumptions'!I153</f>
        <v>0</v>
      </c>
      <c r="Z96" s="182">
        <f>+'Revenue Assumptions'!J153</f>
        <v>0</v>
      </c>
      <c r="AA96" s="182">
        <f>+'Revenue Assumptions'!K153</f>
        <v>0</v>
      </c>
      <c r="AB96" s="182">
        <f>+'Revenue Assumptions'!L153</f>
        <v>0</v>
      </c>
      <c r="AC96" s="182">
        <f>+'Revenue Assumptions'!M153</f>
        <v>0</v>
      </c>
      <c r="AD96" s="182">
        <f>+'Revenue Assumptions'!N153</f>
        <v>0</v>
      </c>
      <c r="AE96" s="182">
        <f>+'Revenue Assumptions'!O153</f>
        <v>0</v>
      </c>
    </row>
    <row r="97" spans="4:32" ht="12.75" outlineLevel="1">
      <c r="D97" s="173" t="s">
        <v>269</v>
      </c>
      <c r="F97" s="175">
        <f>+'Revenue Assumptions'!D71</f>
        <v>0</v>
      </c>
      <c r="G97" s="175">
        <f>+'Revenue Assumptions'!E71</f>
        <v>0</v>
      </c>
      <c r="H97" s="175">
        <f>+'Revenue Assumptions'!F71</f>
        <v>0</v>
      </c>
      <c r="I97" s="175">
        <f>+'Revenue Assumptions'!G71</f>
        <v>0</v>
      </c>
      <c r="J97" s="175">
        <f>+'Revenue Assumptions'!H71</f>
        <v>0</v>
      </c>
      <c r="K97" s="175">
        <f>+'Revenue Assumptions'!I71</f>
        <v>0</v>
      </c>
      <c r="L97" s="175">
        <f>+'Revenue Assumptions'!J71</f>
        <v>0</v>
      </c>
      <c r="M97" s="175">
        <f>+'Revenue Assumptions'!K71</f>
        <v>0</v>
      </c>
      <c r="N97" s="175">
        <f>+'Revenue Assumptions'!L71</f>
        <v>0</v>
      </c>
      <c r="O97" s="175">
        <f>+'Revenue Assumptions'!M71</f>
        <v>0</v>
      </c>
      <c r="P97" s="175">
        <f>+'Revenue Assumptions'!N71</f>
        <v>0</v>
      </c>
      <c r="Q97" s="175">
        <f>+'Revenue Assumptions'!O71</f>
        <v>0</v>
      </c>
      <c r="R97" s="175">
        <f>SUM(F97:Q97)</f>
        <v>0</v>
      </c>
      <c r="T97" s="175">
        <f>+'Revenue Assumptions'!D79</f>
        <v>0</v>
      </c>
      <c r="U97" s="175">
        <f>+'Revenue Assumptions'!E79</f>
        <v>0</v>
      </c>
      <c r="V97" s="175">
        <f>+'Revenue Assumptions'!F79</f>
        <v>0</v>
      </c>
      <c r="W97" s="175">
        <f>+'Revenue Assumptions'!G79</f>
        <v>0</v>
      </c>
      <c r="X97" s="175">
        <f>+'Revenue Assumptions'!H79</f>
        <v>0</v>
      </c>
      <c r="Y97" s="175">
        <f>+'Revenue Assumptions'!I79</f>
        <v>0</v>
      </c>
      <c r="Z97" s="175">
        <f>+'Revenue Assumptions'!J79</f>
        <v>0</v>
      </c>
      <c r="AA97" s="175">
        <f>+'Revenue Assumptions'!K79</f>
        <v>0</v>
      </c>
      <c r="AB97" s="175">
        <f>+'Revenue Assumptions'!L79</f>
        <v>0</v>
      </c>
      <c r="AC97" s="175">
        <f>+'Revenue Assumptions'!M79</f>
        <v>0</v>
      </c>
      <c r="AD97" s="175">
        <f>+'Revenue Assumptions'!N79</f>
        <v>0</v>
      </c>
      <c r="AE97" s="175">
        <f>+'Revenue Assumptions'!O79</f>
        <v>0</v>
      </c>
      <c r="AF97" s="175">
        <f>SUM(T97:AE97)</f>
        <v>0</v>
      </c>
    </row>
    <row r="98" spans="4:31" ht="12.75" outlineLevel="1">
      <c r="D98" s="173" t="s">
        <v>270</v>
      </c>
      <c r="E98" s="174">
        <f>+'Revenue Assumptions'!K12</f>
        <v>0</v>
      </c>
      <c r="F98" s="175">
        <f>+E98</f>
        <v>0</v>
      </c>
      <c r="G98" s="175">
        <f>+F98</f>
        <v>0</v>
      </c>
      <c r="H98" s="175">
        <f aca="true" t="shared" si="80" ref="H98:Q98">+G98</f>
        <v>0</v>
      </c>
      <c r="I98" s="175">
        <f t="shared" si="80"/>
        <v>0</v>
      </c>
      <c r="J98" s="175">
        <f t="shared" si="80"/>
        <v>0</v>
      </c>
      <c r="K98" s="175">
        <f t="shared" si="80"/>
        <v>0</v>
      </c>
      <c r="L98" s="175">
        <f t="shared" si="80"/>
        <v>0</v>
      </c>
      <c r="M98" s="175">
        <f t="shared" si="80"/>
        <v>0</v>
      </c>
      <c r="N98" s="175">
        <f t="shared" si="80"/>
        <v>0</v>
      </c>
      <c r="O98" s="175">
        <f t="shared" si="80"/>
        <v>0</v>
      </c>
      <c r="P98" s="175">
        <f t="shared" si="80"/>
        <v>0</v>
      </c>
      <c r="Q98" s="175">
        <f t="shared" si="80"/>
        <v>0</v>
      </c>
      <c r="T98" s="175">
        <f>+Q98*+(1+T96)</f>
        <v>0</v>
      </c>
      <c r="U98" s="175">
        <f>+T98</f>
        <v>0</v>
      </c>
      <c r="V98" s="175">
        <f aca="true" t="shared" si="81" ref="V98:AE98">+U98</f>
        <v>0</v>
      </c>
      <c r="W98" s="175">
        <f t="shared" si="81"/>
        <v>0</v>
      </c>
      <c r="X98" s="175">
        <f t="shared" si="81"/>
        <v>0</v>
      </c>
      <c r="Y98" s="175">
        <f t="shared" si="81"/>
        <v>0</v>
      </c>
      <c r="Z98" s="175">
        <f t="shared" si="81"/>
        <v>0</v>
      </c>
      <c r="AA98" s="175">
        <f t="shared" si="81"/>
        <v>0</v>
      </c>
      <c r="AB98" s="175">
        <f t="shared" si="81"/>
        <v>0</v>
      </c>
      <c r="AC98" s="175">
        <f t="shared" si="81"/>
        <v>0</v>
      </c>
      <c r="AD98" s="175">
        <f t="shared" si="81"/>
        <v>0</v>
      </c>
      <c r="AE98" s="175">
        <f t="shared" si="81"/>
        <v>0</v>
      </c>
    </row>
    <row r="99" spans="6:31" ht="12.75" outlineLevel="1">
      <c r="F99" s="183">
        <f aca="true" t="shared" si="82" ref="F99:Q99">+F97*F98</f>
        <v>0</v>
      </c>
      <c r="G99" s="183">
        <f t="shared" si="82"/>
        <v>0</v>
      </c>
      <c r="H99" s="183">
        <f t="shared" si="82"/>
        <v>0</v>
      </c>
      <c r="I99" s="183">
        <f t="shared" si="82"/>
        <v>0</v>
      </c>
      <c r="J99" s="183">
        <f t="shared" si="82"/>
        <v>0</v>
      </c>
      <c r="K99" s="183">
        <f t="shared" si="82"/>
        <v>0</v>
      </c>
      <c r="L99" s="183">
        <f t="shared" si="82"/>
        <v>0</v>
      </c>
      <c r="M99" s="183">
        <f t="shared" si="82"/>
        <v>0</v>
      </c>
      <c r="N99" s="183">
        <f t="shared" si="82"/>
        <v>0</v>
      </c>
      <c r="O99" s="183">
        <f t="shared" si="82"/>
        <v>0</v>
      </c>
      <c r="P99" s="183">
        <f t="shared" si="82"/>
        <v>0</v>
      </c>
      <c r="Q99" s="183">
        <f t="shared" si="82"/>
        <v>0</v>
      </c>
      <c r="T99" s="183">
        <f aca="true" t="shared" si="83" ref="T99:AE99">+T97*T98</f>
        <v>0</v>
      </c>
      <c r="U99" s="183">
        <f t="shared" si="83"/>
        <v>0</v>
      </c>
      <c r="V99" s="183">
        <f t="shared" si="83"/>
        <v>0</v>
      </c>
      <c r="W99" s="183">
        <f t="shared" si="83"/>
        <v>0</v>
      </c>
      <c r="X99" s="183">
        <f t="shared" si="83"/>
        <v>0</v>
      </c>
      <c r="Y99" s="183">
        <f t="shared" si="83"/>
        <v>0</v>
      </c>
      <c r="Z99" s="183">
        <f t="shared" si="83"/>
        <v>0</v>
      </c>
      <c r="AA99" s="183">
        <f t="shared" si="83"/>
        <v>0</v>
      </c>
      <c r="AB99" s="183">
        <f t="shared" si="83"/>
        <v>0</v>
      </c>
      <c r="AC99" s="183">
        <f t="shared" si="83"/>
        <v>0</v>
      </c>
      <c r="AD99" s="183">
        <f t="shared" si="83"/>
        <v>0</v>
      </c>
      <c r="AE99" s="183">
        <f t="shared" si="83"/>
        <v>0</v>
      </c>
    </row>
    <row r="100" spans="2:3" ht="12.75" outlineLevel="1">
      <c r="B100" s="173" t="s">
        <v>264</v>
      </c>
      <c r="C100" s="173" t="s">
        <v>268</v>
      </c>
    </row>
    <row r="101" spans="4:31" ht="12.75" outlineLevel="1">
      <c r="D101" s="173" t="s">
        <v>282</v>
      </c>
      <c r="F101" s="182">
        <f>+'Revenue Assumptions'!D146</f>
        <v>0</v>
      </c>
      <c r="G101" s="182">
        <f>+'Revenue Assumptions'!E146</f>
        <v>0</v>
      </c>
      <c r="H101" s="182">
        <f>+'Revenue Assumptions'!F146</f>
        <v>0</v>
      </c>
      <c r="I101" s="182">
        <f>+'Revenue Assumptions'!G146</f>
        <v>0</v>
      </c>
      <c r="J101" s="182">
        <f>+'Revenue Assumptions'!H146</f>
        <v>0</v>
      </c>
      <c r="K101" s="182">
        <f>+'Revenue Assumptions'!I146</f>
        <v>0</v>
      </c>
      <c r="L101" s="182">
        <f>+'Revenue Assumptions'!J146</f>
        <v>0</v>
      </c>
      <c r="M101" s="182">
        <f>+'Revenue Assumptions'!K146</f>
        <v>0</v>
      </c>
      <c r="N101" s="182">
        <f>+'Revenue Assumptions'!L146</f>
        <v>0</v>
      </c>
      <c r="O101" s="182">
        <f>+'Revenue Assumptions'!M146</f>
        <v>0</v>
      </c>
      <c r="P101" s="182">
        <f>+'Revenue Assumptions'!N146</f>
        <v>0</v>
      </c>
      <c r="Q101" s="182">
        <f>+'Revenue Assumptions'!O146</f>
        <v>0</v>
      </c>
      <c r="T101" s="182">
        <f>+'Revenue Assumptions'!D154</f>
        <v>0</v>
      </c>
      <c r="U101" s="182">
        <f>+'Revenue Assumptions'!E154</f>
        <v>0</v>
      </c>
      <c r="V101" s="182">
        <f>+'Revenue Assumptions'!F154</f>
        <v>0</v>
      </c>
      <c r="W101" s="182">
        <f>+'Revenue Assumptions'!G154</f>
        <v>0</v>
      </c>
      <c r="X101" s="182">
        <f>+'Revenue Assumptions'!H154</f>
        <v>0</v>
      </c>
      <c r="Y101" s="182">
        <f>+'Revenue Assumptions'!I154</f>
        <v>0</v>
      </c>
      <c r="Z101" s="182">
        <f>+'Revenue Assumptions'!J154</f>
        <v>0</v>
      </c>
      <c r="AA101" s="182">
        <f>+'Revenue Assumptions'!K154</f>
        <v>0</v>
      </c>
      <c r="AB101" s="182">
        <f>+'Revenue Assumptions'!L154</f>
        <v>0</v>
      </c>
      <c r="AC101" s="182">
        <f>+'Revenue Assumptions'!M154</f>
        <v>0</v>
      </c>
      <c r="AD101" s="182">
        <f>+'Revenue Assumptions'!N154</f>
        <v>0</v>
      </c>
      <c r="AE101" s="182">
        <f>+'Revenue Assumptions'!O154</f>
        <v>0</v>
      </c>
    </row>
    <row r="102" spans="4:32" ht="12.75" outlineLevel="1">
      <c r="D102" s="173" t="s">
        <v>269</v>
      </c>
      <c r="F102" s="175">
        <f>+'Revenue Assumptions'!D72</f>
        <v>0</v>
      </c>
      <c r="G102" s="175">
        <f>+'Revenue Assumptions'!E72</f>
        <v>0</v>
      </c>
      <c r="H102" s="175">
        <f>+'Revenue Assumptions'!F72</f>
        <v>0</v>
      </c>
      <c r="I102" s="175">
        <f>+'Revenue Assumptions'!G72</f>
        <v>0</v>
      </c>
      <c r="J102" s="175">
        <f>+'Revenue Assumptions'!H72</f>
        <v>0</v>
      </c>
      <c r="K102" s="175">
        <f>+'Revenue Assumptions'!I72</f>
        <v>0</v>
      </c>
      <c r="L102" s="175">
        <f>+'Revenue Assumptions'!J72</f>
        <v>0</v>
      </c>
      <c r="M102" s="175">
        <f>+'Revenue Assumptions'!K72</f>
        <v>0</v>
      </c>
      <c r="N102" s="175">
        <f>+'Revenue Assumptions'!L72</f>
        <v>0</v>
      </c>
      <c r="O102" s="175">
        <f>+'Revenue Assumptions'!M72</f>
        <v>0</v>
      </c>
      <c r="P102" s="175">
        <f>+'Revenue Assumptions'!N72</f>
        <v>0</v>
      </c>
      <c r="Q102" s="175">
        <f>+'Revenue Assumptions'!O72</f>
        <v>0</v>
      </c>
      <c r="R102" s="175">
        <f>SUM(F102:Q102)</f>
        <v>0</v>
      </c>
      <c r="T102" s="175">
        <f>+'Revenue Assumptions'!D80</f>
        <v>0</v>
      </c>
      <c r="U102" s="175">
        <f>+'Revenue Assumptions'!E80</f>
        <v>0</v>
      </c>
      <c r="V102" s="175">
        <f>+'Revenue Assumptions'!F80</f>
        <v>0</v>
      </c>
      <c r="W102" s="175">
        <f>+'Revenue Assumptions'!G80</f>
        <v>0</v>
      </c>
      <c r="X102" s="175">
        <f>+'Revenue Assumptions'!H80</f>
        <v>0</v>
      </c>
      <c r="Y102" s="175">
        <f>+'Revenue Assumptions'!I80</f>
        <v>0</v>
      </c>
      <c r="Z102" s="175">
        <f>+'Revenue Assumptions'!J80</f>
        <v>0</v>
      </c>
      <c r="AA102" s="175">
        <f>+'Revenue Assumptions'!K80</f>
        <v>0</v>
      </c>
      <c r="AB102" s="175">
        <f>+'Revenue Assumptions'!L80</f>
        <v>0</v>
      </c>
      <c r="AC102" s="175">
        <f>+'Revenue Assumptions'!M80</f>
        <v>0</v>
      </c>
      <c r="AD102" s="175">
        <f>+'Revenue Assumptions'!N80</f>
        <v>0</v>
      </c>
      <c r="AE102" s="175">
        <f>+'Revenue Assumptions'!O80</f>
        <v>0</v>
      </c>
      <c r="AF102" s="175">
        <f>SUM(T102:AE102)</f>
        <v>0</v>
      </c>
    </row>
    <row r="103" spans="4:31" ht="12.75" outlineLevel="1">
      <c r="D103" s="173" t="s">
        <v>270</v>
      </c>
      <c r="E103" s="174">
        <f>+'Revenue Assumptions'!K13</f>
        <v>0</v>
      </c>
      <c r="F103" s="175">
        <f>+E103</f>
        <v>0</v>
      </c>
      <c r="G103" s="175">
        <f>+F103</f>
        <v>0</v>
      </c>
      <c r="H103" s="175">
        <f aca="true" t="shared" si="84" ref="H103:Q103">+G103</f>
        <v>0</v>
      </c>
      <c r="I103" s="175">
        <f t="shared" si="84"/>
        <v>0</v>
      </c>
      <c r="J103" s="175">
        <f t="shared" si="84"/>
        <v>0</v>
      </c>
      <c r="K103" s="175">
        <f t="shared" si="84"/>
        <v>0</v>
      </c>
      <c r="L103" s="175">
        <f t="shared" si="84"/>
        <v>0</v>
      </c>
      <c r="M103" s="175">
        <f t="shared" si="84"/>
        <v>0</v>
      </c>
      <c r="N103" s="175">
        <f t="shared" si="84"/>
        <v>0</v>
      </c>
      <c r="O103" s="175">
        <f t="shared" si="84"/>
        <v>0</v>
      </c>
      <c r="P103" s="175">
        <f t="shared" si="84"/>
        <v>0</v>
      </c>
      <c r="Q103" s="175">
        <f t="shared" si="84"/>
        <v>0</v>
      </c>
      <c r="T103" s="175">
        <f>+Q103*+(1+T101)</f>
        <v>0</v>
      </c>
      <c r="U103" s="175">
        <f>+T103</f>
        <v>0</v>
      </c>
      <c r="V103" s="175">
        <f aca="true" t="shared" si="85" ref="V103:AE103">+U103</f>
        <v>0</v>
      </c>
      <c r="W103" s="175">
        <f t="shared" si="85"/>
        <v>0</v>
      </c>
      <c r="X103" s="175">
        <f t="shared" si="85"/>
        <v>0</v>
      </c>
      <c r="Y103" s="175">
        <f t="shared" si="85"/>
        <v>0</v>
      </c>
      <c r="Z103" s="175">
        <f t="shared" si="85"/>
        <v>0</v>
      </c>
      <c r="AA103" s="175">
        <f t="shared" si="85"/>
        <v>0</v>
      </c>
      <c r="AB103" s="175">
        <f t="shared" si="85"/>
        <v>0</v>
      </c>
      <c r="AC103" s="175">
        <f t="shared" si="85"/>
        <v>0</v>
      </c>
      <c r="AD103" s="175">
        <f t="shared" si="85"/>
        <v>0</v>
      </c>
      <c r="AE103" s="175">
        <f t="shared" si="85"/>
        <v>0</v>
      </c>
    </row>
    <row r="104" spans="6:31" ht="12.75" outlineLevel="1">
      <c r="F104" s="183">
        <f aca="true" t="shared" si="86" ref="F104:Q104">+F102*F103</f>
        <v>0</v>
      </c>
      <c r="G104" s="183">
        <f t="shared" si="86"/>
        <v>0</v>
      </c>
      <c r="H104" s="183">
        <f t="shared" si="86"/>
        <v>0</v>
      </c>
      <c r="I104" s="183">
        <f t="shared" si="86"/>
        <v>0</v>
      </c>
      <c r="J104" s="183">
        <f t="shared" si="86"/>
        <v>0</v>
      </c>
      <c r="K104" s="183">
        <f t="shared" si="86"/>
        <v>0</v>
      </c>
      <c r="L104" s="183">
        <f t="shared" si="86"/>
        <v>0</v>
      </c>
      <c r="M104" s="183">
        <f t="shared" si="86"/>
        <v>0</v>
      </c>
      <c r="N104" s="183">
        <f t="shared" si="86"/>
        <v>0</v>
      </c>
      <c r="O104" s="183">
        <f t="shared" si="86"/>
        <v>0</v>
      </c>
      <c r="P104" s="183">
        <f t="shared" si="86"/>
        <v>0</v>
      </c>
      <c r="Q104" s="183">
        <f t="shared" si="86"/>
        <v>0</v>
      </c>
      <c r="T104" s="183">
        <f aca="true" t="shared" si="87" ref="T104:AE104">+T102*T103</f>
        <v>0</v>
      </c>
      <c r="U104" s="183">
        <f t="shared" si="87"/>
        <v>0</v>
      </c>
      <c r="V104" s="183">
        <f t="shared" si="87"/>
        <v>0</v>
      </c>
      <c r="W104" s="183">
        <f t="shared" si="87"/>
        <v>0</v>
      </c>
      <c r="X104" s="183">
        <f t="shared" si="87"/>
        <v>0</v>
      </c>
      <c r="Y104" s="183">
        <f t="shared" si="87"/>
        <v>0</v>
      </c>
      <c r="Z104" s="183">
        <f t="shared" si="87"/>
        <v>0</v>
      </c>
      <c r="AA104" s="183">
        <f t="shared" si="87"/>
        <v>0</v>
      </c>
      <c r="AB104" s="183">
        <f t="shared" si="87"/>
        <v>0</v>
      </c>
      <c r="AC104" s="183">
        <f t="shared" si="87"/>
        <v>0</v>
      </c>
      <c r="AD104" s="183">
        <f t="shared" si="87"/>
        <v>0</v>
      </c>
      <c r="AE104" s="183">
        <f t="shared" si="87"/>
        <v>0</v>
      </c>
    </row>
    <row r="105" spans="2:3" ht="12.75" outlineLevel="1">
      <c r="B105" s="173" t="s">
        <v>265</v>
      </c>
      <c r="C105" s="173" t="s">
        <v>268</v>
      </c>
    </row>
    <row r="106" spans="4:31" ht="12.75" outlineLevel="1">
      <c r="D106" s="173" t="s">
        <v>282</v>
      </c>
      <c r="F106" s="182">
        <f>+'Revenue Assumptions'!D147</f>
        <v>0</v>
      </c>
      <c r="G106" s="182">
        <f>+'Revenue Assumptions'!E147</f>
        <v>0</v>
      </c>
      <c r="H106" s="182">
        <f>+'Revenue Assumptions'!F147</f>
        <v>0</v>
      </c>
      <c r="I106" s="182">
        <f>+'Revenue Assumptions'!G147</f>
        <v>0</v>
      </c>
      <c r="J106" s="182">
        <f>+'Revenue Assumptions'!H147</f>
        <v>0</v>
      </c>
      <c r="K106" s="182">
        <f>+'Revenue Assumptions'!I147</f>
        <v>0</v>
      </c>
      <c r="L106" s="182">
        <f>+'Revenue Assumptions'!J147</f>
        <v>0</v>
      </c>
      <c r="M106" s="182">
        <f>+'Revenue Assumptions'!K147</f>
        <v>0</v>
      </c>
      <c r="N106" s="182">
        <f>+'Revenue Assumptions'!L147</f>
        <v>0</v>
      </c>
      <c r="O106" s="182">
        <f>+'Revenue Assumptions'!M147</f>
        <v>0</v>
      </c>
      <c r="P106" s="182">
        <f>+'Revenue Assumptions'!N147</f>
        <v>0</v>
      </c>
      <c r="Q106" s="182">
        <f>+'Revenue Assumptions'!O147</f>
        <v>0</v>
      </c>
      <c r="T106" s="182">
        <f>+'Revenue Assumptions'!D155</f>
        <v>0</v>
      </c>
      <c r="U106" s="182">
        <f>+'Revenue Assumptions'!E155</f>
        <v>0</v>
      </c>
      <c r="V106" s="182">
        <f>+'Revenue Assumptions'!F155</f>
        <v>0</v>
      </c>
      <c r="W106" s="182">
        <f>+'Revenue Assumptions'!G155</f>
        <v>0</v>
      </c>
      <c r="X106" s="182">
        <f>+'Revenue Assumptions'!H155</f>
        <v>0</v>
      </c>
      <c r="Y106" s="182">
        <f>+'Revenue Assumptions'!I155</f>
        <v>0</v>
      </c>
      <c r="Z106" s="182">
        <f>+'Revenue Assumptions'!J155</f>
        <v>0</v>
      </c>
      <c r="AA106" s="182">
        <f>+'Revenue Assumptions'!K155</f>
        <v>0</v>
      </c>
      <c r="AB106" s="182">
        <f>+'Revenue Assumptions'!L155</f>
        <v>0</v>
      </c>
      <c r="AC106" s="182">
        <f>+'Revenue Assumptions'!M155</f>
        <v>0</v>
      </c>
      <c r="AD106" s="182">
        <f>+'Revenue Assumptions'!N155</f>
        <v>0</v>
      </c>
      <c r="AE106" s="182">
        <f>+'Revenue Assumptions'!O155</f>
        <v>0</v>
      </c>
    </row>
    <row r="107" spans="4:32" ht="12.75" outlineLevel="1">
      <c r="D107" s="173" t="s">
        <v>269</v>
      </c>
      <c r="F107" s="175">
        <f>+'Revenue Assumptions'!D73</f>
        <v>0</v>
      </c>
      <c r="G107" s="175">
        <f>+'Revenue Assumptions'!E73</f>
        <v>0</v>
      </c>
      <c r="H107" s="175">
        <f>+'Revenue Assumptions'!F73</f>
        <v>0</v>
      </c>
      <c r="I107" s="175">
        <f>+'Revenue Assumptions'!G73</f>
        <v>0</v>
      </c>
      <c r="J107" s="175">
        <f>+'Revenue Assumptions'!H73</f>
        <v>0</v>
      </c>
      <c r="K107" s="175">
        <f>+'Revenue Assumptions'!I73</f>
        <v>0</v>
      </c>
      <c r="L107" s="175">
        <f>+'Revenue Assumptions'!J73</f>
        <v>0</v>
      </c>
      <c r="M107" s="175">
        <f>+'Revenue Assumptions'!K73</f>
        <v>0</v>
      </c>
      <c r="N107" s="175">
        <f>+'Revenue Assumptions'!L73</f>
        <v>0</v>
      </c>
      <c r="O107" s="175">
        <f>+'Revenue Assumptions'!M73</f>
        <v>0</v>
      </c>
      <c r="P107" s="175">
        <f>+'Revenue Assumptions'!N73</f>
        <v>0</v>
      </c>
      <c r="Q107" s="175">
        <f>+'Revenue Assumptions'!O73</f>
        <v>0</v>
      </c>
      <c r="R107" s="175">
        <f>SUM(F107:Q107)</f>
        <v>0</v>
      </c>
      <c r="T107" s="175">
        <f>+'Revenue Assumptions'!D81</f>
        <v>0</v>
      </c>
      <c r="U107" s="175">
        <f>+'Revenue Assumptions'!E81</f>
        <v>0</v>
      </c>
      <c r="V107" s="175">
        <f>+'Revenue Assumptions'!F81</f>
        <v>0</v>
      </c>
      <c r="W107" s="175">
        <f>+'Revenue Assumptions'!G81</f>
        <v>0</v>
      </c>
      <c r="X107" s="175">
        <f>+'Revenue Assumptions'!H81</f>
        <v>0</v>
      </c>
      <c r="Y107" s="175">
        <f>+'Revenue Assumptions'!I81</f>
        <v>0</v>
      </c>
      <c r="Z107" s="175">
        <f>+'Revenue Assumptions'!J81</f>
        <v>0</v>
      </c>
      <c r="AA107" s="175">
        <f>+'Revenue Assumptions'!K81</f>
        <v>0</v>
      </c>
      <c r="AB107" s="175">
        <f>+'Revenue Assumptions'!L81</f>
        <v>0</v>
      </c>
      <c r="AC107" s="175">
        <f>+'Revenue Assumptions'!M81</f>
        <v>0</v>
      </c>
      <c r="AD107" s="175">
        <f>+'Revenue Assumptions'!N81</f>
        <v>0</v>
      </c>
      <c r="AE107" s="175">
        <f>+'Revenue Assumptions'!O81</f>
        <v>0</v>
      </c>
      <c r="AF107" s="175">
        <f>SUM(T107:AE107)</f>
        <v>0</v>
      </c>
    </row>
    <row r="108" spans="4:31" ht="12.75" outlineLevel="1">
      <c r="D108" s="173" t="s">
        <v>270</v>
      </c>
      <c r="E108" s="174">
        <f>+'Revenue Assumptions'!K14</f>
        <v>0</v>
      </c>
      <c r="F108" s="175">
        <f>+E108</f>
        <v>0</v>
      </c>
      <c r="G108" s="175">
        <f>+F108</f>
        <v>0</v>
      </c>
      <c r="H108" s="175">
        <f aca="true" t="shared" si="88" ref="H108:Q108">+G108</f>
        <v>0</v>
      </c>
      <c r="I108" s="175">
        <f t="shared" si="88"/>
        <v>0</v>
      </c>
      <c r="J108" s="175">
        <f t="shared" si="88"/>
        <v>0</v>
      </c>
      <c r="K108" s="175">
        <f t="shared" si="88"/>
        <v>0</v>
      </c>
      <c r="L108" s="175">
        <f t="shared" si="88"/>
        <v>0</v>
      </c>
      <c r="M108" s="175">
        <f t="shared" si="88"/>
        <v>0</v>
      </c>
      <c r="N108" s="175">
        <f t="shared" si="88"/>
        <v>0</v>
      </c>
      <c r="O108" s="175">
        <f t="shared" si="88"/>
        <v>0</v>
      </c>
      <c r="P108" s="175">
        <f t="shared" si="88"/>
        <v>0</v>
      </c>
      <c r="Q108" s="175">
        <f t="shared" si="88"/>
        <v>0</v>
      </c>
      <c r="T108" s="175">
        <f>+Q108*+(1+T106)</f>
        <v>0</v>
      </c>
      <c r="U108" s="175">
        <f>+T108</f>
        <v>0</v>
      </c>
      <c r="V108" s="175">
        <f aca="true" t="shared" si="89" ref="V108:AE108">+U108</f>
        <v>0</v>
      </c>
      <c r="W108" s="175">
        <f t="shared" si="89"/>
        <v>0</v>
      </c>
      <c r="X108" s="175">
        <f t="shared" si="89"/>
        <v>0</v>
      </c>
      <c r="Y108" s="175">
        <f t="shared" si="89"/>
        <v>0</v>
      </c>
      <c r="Z108" s="175">
        <f t="shared" si="89"/>
        <v>0</v>
      </c>
      <c r="AA108" s="175">
        <f t="shared" si="89"/>
        <v>0</v>
      </c>
      <c r="AB108" s="175">
        <f t="shared" si="89"/>
        <v>0</v>
      </c>
      <c r="AC108" s="175">
        <f t="shared" si="89"/>
        <v>0</v>
      </c>
      <c r="AD108" s="175">
        <f t="shared" si="89"/>
        <v>0</v>
      </c>
      <c r="AE108" s="175">
        <f t="shared" si="89"/>
        <v>0</v>
      </c>
    </row>
    <row r="109" spans="6:31" ht="12.75" outlineLevel="1">
      <c r="F109" s="183">
        <f aca="true" t="shared" si="90" ref="F109:Q109">+F107*F108</f>
        <v>0</v>
      </c>
      <c r="G109" s="183">
        <f t="shared" si="90"/>
        <v>0</v>
      </c>
      <c r="H109" s="183">
        <f t="shared" si="90"/>
        <v>0</v>
      </c>
      <c r="I109" s="183">
        <f t="shared" si="90"/>
        <v>0</v>
      </c>
      <c r="J109" s="183">
        <f t="shared" si="90"/>
        <v>0</v>
      </c>
      <c r="K109" s="183">
        <f t="shared" si="90"/>
        <v>0</v>
      </c>
      <c r="L109" s="183">
        <f t="shared" si="90"/>
        <v>0</v>
      </c>
      <c r="M109" s="183">
        <f t="shared" si="90"/>
        <v>0</v>
      </c>
      <c r="N109" s="183">
        <f t="shared" si="90"/>
        <v>0</v>
      </c>
      <c r="O109" s="183">
        <f t="shared" si="90"/>
        <v>0</v>
      </c>
      <c r="P109" s="183">
        <f t="shared" si="90"/>
        <v>0</v>
      </c>
      <c r="Q109" s="183">
        <f t="shared" si="90"/>
        <v>0</v>
      </c>
      <c r="T109" s="183">
        <f aca="true" t="shared" si="91" ref="T109:AE109">+T107*T108</f>
        <v>0</v>
      </c>
      <c r="U109" s="183">
        <f t="shared" si="91"/>
        <v>0</v>
      </c>
      <c r="V109" s="183">
        <f t="shared" si="91"/>
        <v>0</v>
      </c>
      <c r="W109" s="183">
        <f t="shared" si="91"/>
        <v>0</v>
      </c>
      <c r="X109" s="183">
        <f t="shared" si="91"/>
        <v>0</v>
      </c>
      <c r="Y109" s="183">
        <f t="shared" si="91"/>
        <v>0</v>
      </c>
      <c r="Z109" s="183">
        <f t="shared" si="91"/>
        <v>0</v>
      </c>
      <c r="AA109" s="183">
        <f t="shared" si="91"/>
        <v>0</v>
      </c>
      <c r="AB109" s="183">
        <f t="shared" si="91"/>
        <v>0</v>
      </c>
      <c r="AC109" s="183">
        <f t="shared" si="91"/>
        <v>0</v>
      </c>
      <c r="AD109" s="183">
        <f t="shared" si="91"/>
        <v>0</v>
      </c>
      <c r="AE109" s="183">
        <f t="shared" si="91"/>
        <v>0</v>
      </c>
    </row>
    <row r="110" spans="2:3" ht="12.75" outlineLevel="1">
      <c r="B110" s="173" t="s">
        <v>266</v>
      </c>
      <c r="C110" s="173" t="s">
        <v>268</v>
      </c>
    </row>
    <row r="111" spans="4:31" ht="12.75" outlineLevel="1">
      <c r="D111" s="173" t="s">
        <v>282</v>
      </c>
      <c r="F111" s="182">
        <f>+'Revenue Assumptions'!D148</f>
        <v>0</v>
      </c>
      <c r="G111" s="182">
        <f>+'Revenue Assumptions'!E148</f>
        <v>0</v>
      </c>
      <c r="H111" s="182">
        <f>+'Revenue Assumptions'!F148</f>
        <v>0</v>
      </c>
      <c r="I111" s="182">
        <f>+'Revenue Assumptions'!G148</f>
        <v>0</v>
      </c>
      <c r="J111" s="182">
        <f>+'Revenue Assumptions'!H148</f>
        <v>0</v>
      </c>
      <c r="K111" s="182">
        <f>+'Revenue Assumptions'!I148</f>
        <v>0</v>
      </c>
      <c r="L111" s="182">
        <f>+'Revenue Assumptions'!J148</f>
        <v>0</v>
      </c>
      <c r="M111" s="182">
        <f>+'Revenue Assumptions'!K148</f>
        <v>0</v>
      </c>
      <c r="N111" s="182">
        <f>+'Revenue Assumptions'!L148</f>
        <v>0</v>
      </c>
      <c r="O111" s="182">
        <f>+'Revenue Assumptions'!M148</f>
        <v>0</v>
      </c>
      <c r="P111" s="182">
        <f>+'Revenue Assumptions'!N148</f>
        <v>0</v>
      </c>
      <c r="Q111" s="182">
        <f>+'Revenue Assumptions'!O148</f>
        <v>0</v>
      </c>
      <c r="T111" s="182">
        <f>+'Revenue Assumptions'!D156</f>
        <v>0</v>
      </c>
      <c r="U111" s="182">
        <f>+'Revenue Assumptions'!E156</f>
        <v>0</v>
      </c>
      <c r="V111" s="182">
        <f>+'Revenue Assumptions'!F156</f>
        <v>0</v>
      </c>
      <c r="W111" s="182">
        <f>+'Revenue Assumptions'!G156</f>
        <v>0</v>
      </c>
      <c r="X111" s="182">
        <f>+'Revenue Assumptions'!H156</f>
        <v>0</v>
      </c>
      <c r="Y111" s="182">
        <f>+'Revenue Assumptions'!I156</f>
        <v>0</v>
      </c>
      <c r="Z111" s="182">
        <f>+'Revenue Assumptions'!J156</f>
        <v>0</v>
      </c>
      <c r="AA111" s="182">
        <f>+'Revenue Assumptions'!K156</f>
        <v>0</v>
      </c>
      <c r="AB111" s="182">
        <f>+'Revenue Assumptions'!L156</f>
        <v>0</v>
      </c>
      <c r="AC111" s="182">
        <f>+'Revenue Assumptions'!M156</f>
        <v>0</v>
      </c>
      <c r="AD111" s="182">
        <f>+'Revenue Assumptions'!N156</f>
        <v>0</v>
      </c>
      <c r="AE111" s="182">
        <f>+'Revenue Assumptions'!O156</f>
        <v>0</v>
      </c>
    </row>
    <row r="112" spans="4:32" ht="12.75" outlineLevel="1">
      <c r="D112" s="173" t="s">
        <v>269</v>
      </c>
      <c r="F112" s="175">
        <f>+'Revenue Assumptions'!D74</f>
        <v>0</v>
      </c>
      <c r="G112" s="175">
        <f>+'Revenue Assumptions'!E74</f>
        <v>0</v>
      </c>
      <c r="H112" s="175">
        <f>+'Revenue Assumptions'!F74</f>
        <v>0</v>
      </c>
      <c r="I112" s="175">
        <f>+'Revenue Assumptions'!G74</f>
        <v>0</v>
      </c>
      <c r="J112" s="175">
        <f>+'Revenue Assumptions'!H74</f>
        <v>0</v>
      </c>
      <c r="K112" s="175">
        <f>+'Revenue Assumptions'!I74</f>
        <v>0</v>
      </c>
      <c r="L112" s="175">
        <f>+'Revenue Assumptions'!J74</f>
        <v>0</v>
      </c>
      <c r="M112" s="175">
        <f>+'Revenue Assumptions'!K74</f>
        <v>0</v>
      </c>
      <c r="N112" s="175">
        <f>+'Revenue Assumptions'!L74</f>
        <v>0</v>
      </c>
      <c r="O112" s="175">
        <f>+'Revenue Assumptions'!M74</f>
        <v>0</v>
      </c>
      <c r="P112" s="175">
        <f>+'Revenue Assumptions'!N74</f>
        <v>0</v>
      </c>
      <c r="Q112" s="175">
        <f>+'Revenue Assumptions'!O74</f>
        <v>0</v>
      </c>
      <c r="R112" s="175">
        <f>SUM(F112:Q112)</f>
        <v>0</v>
      </c>
      <c r="T112" s="175">
        <f>+'Revenue Assumptions'!D82</f>
        <v>0</v>
      </c>
      <c r="U112" s="175">
        <f>+'Revenue Assumptions'!E82</f>
        <v>0</v>
      </c>
      <c r="V112" s="175">
        <f>+'Revenue Assumptions'!F82</f>
        <v>0</v>
      </c>
      <c r="W112" s="175">
        <f>+'Revenue Assumptions'!G82</f>
        <v>0</v>
      </c>
      <c r="X112" s="175">
        <f>+'Revenue Assumptions'!H82</f>
        <v>0</v>
      </c>
      <c r="Y112" s="175">
        <f>+'Revenue Assumptions'!I82</f>
        <v>0</v>
      </c>
      <c r="Z112" s="175">
        <f>+'Revenue Assumptions'!J82</f>
        <v>0</v>
      </c>
      <c r="AA112" s="175">
        <f>+'Revenue Assumptions'!K82</f>
        <v>0</v>
      </c>
      <c r="AB112" s="175">
        <f>+'Revenue Assumptions'!L82</f>
        <v>0</v>
      </c>
      <c r="AC112" s="175">
        <f>+'Revenue Assumptions'!M82</f>
        <v>0</v>
      </c>
      <c r="AD112" s="175">
        <f>+'Revenue Assumptions'!N82</f>
        <v>0</v>
      </c>
      <c r="AE112" s="175">
        <f>+'Revenue Assumptions'!O82</f>
        <v>0</v>
      </c>
      <c r="AF112" s="175">
        <f>SUM(T112:AE112)</f>
        <v>0</v>
      </c>
    </row>
    <row r="113" spans="4:31" ht="12.75" outlineLevel="1">
      <c r="D113" s="173" t="s">
        <v>270</v>
      </c>
      <c r="E113" s="174">
        <f>+'Revenue Assumptions'!K15</f>
        <v>0</v>
      </c>
      <c r="F113" s="175">
        <f>+E113</f>
        <v>0</v>
      </c>
      <c r="G113" s="175">
        <f>+F113</f>
        <v>0</v>
      </c>
      <c r="H113" s="175">
        <f aca="true" t="shared" si="92" ref="H113:Q113">+G113</f>
        <v>0</v>
      </c>
      <c r="I113" s="175">
        <f t="shared" si="92"/>
        <v>0</v>
      </c>
      <c r="J113" s="175">
        <f t="shared" si="92"/>
        <v>0</v>
      </c>
      <c r="K113" s="175">
        <f t="shared" si="92"/>
        <v>0</v>
      </c>
      <c r="L113" s="175">
        <f t="shared" si="92"/>
        <v>0</v>
      </c>
      <c r="M113" s="175">
        <f t="shared" si="92"/>
        <v>0</v>
      </c>
      <c r="N113" s="175">
        <f t="shared" si="92"/>
        <v>0</v>
      </c>
      <c r="O113" s="175">
        <f t="shared" si="92"/>
        <v>0</v>
      </c>
      <c r="P113" s="175">
        <f t="shared" si="92"/>
        <v>0</v>
      </c>
      <c r="Q113" s="175">
        <f t="shared" si="92"/>
        <v>0</v>
      </c>
      <c r="T113" s="175">
        <f>+Q113*+(1+T111)</f>
        <v>0</v>
      </c>
      <c r="U113" s="175">
        <f>+T113</f>
        <v>0</v>
      </c>
      <c r="V113" s="175">
        <f aca="true" t="shared" si="93" ref="V113:AE113">+U113</f>
        <v>0</v>
      </c>
      <c r="W113" s="175">
        <f t="shared" si="93"/>
        <v>0</v>
      </c>
      <c r="X113" s="175">
        <f t="shared" si="93"/>
        <v>0</v>
      </c>
      <c r="Y113" s="175">
        <f t="shared" si="93"/>
        <v>0</v>
      </c>
      <c r="Z113" s="175">
        <f t="shared" si="93"/>
        <v>0</v>
      </c>
      <c r="AA113" s="175">
        <f t="shared" si="93"/>
        <v>0</v>
      </c>
      <c r="AB113" s="175">
        <f t="shared" si="93"/>
        <v>0</v>
      </c>
      <c r="AC113" s="175">
        <f t="shared" si="93"/>
        <v>0</v>
      </c>
      <c r="AD113" s="175">
        <f t="shared" si="93"/>
        <v>0</v>
      </c>
      <c r="AE113" s="175">
        <f t="shared" si="93"/>
        <v>0</v>
      </c>
    </row>
    <row r="114" spans="6:31" ht="12.75" outlineLevel="1">
      <c r="F114" s="183">
        <f aca="true" t="shared" si="94" ref="F114:Q114">+F112*F113</f>
        <v>0</v>
      </c>
      <c r="G114" s="183">
        <f t="shared" si="94"/>
        <v>0</v>
      </c>
      <c r="H114" s="183">
        <f t="shared" si="94"/>
        <v>0</v>
      </c>
      <c r="I114" s="183">
        <f t="shared" si="94"/>
        <v>0</v>
      </c>
      <c r="J114" s="183">
        <f t="shared" si="94"/>
        <v>0</v>
      </c>
      <c r="K114" s="183">
        <f t="shared" si="94"/>
        <v>0</v>
      </c>
      <c r="L114" s="183">
        <f t="shared" si="94"/>
        <v>0</v>
      </c>
      <c r="M114" s="183">
        <f t="shared" si="94"/>
        <v>0</v>
      </c>
      <c r="N114" s="183">
        <f t="shared" si="94"/>
        <v>0</v>
      </c>
      <c r="O114" s="183">
        <f t="shared" si="94"/>
        <v>0</v>
      </c>
      <c r="P114" s="183">
        <f t="shared" si="94"/>
        <v>0</v>
      </c>
      <c r="Q114" s="183">
        <f t="shared" si="94"/>
        <v>0</v>
      </c>
      <c r="T114" s="183">
        <f aca="true" t="shared" si="95" ref="T114:AE114">+T112*T113</f>
        <v>0</v>
      </c>
      <c r="U114" s="183">
        <f t="shared" si="95"/>
        <v>0</v>
      </c>
      <c r="V114" s="183">
        <f t="shared" si="95"/>
        <v>0</v>
      </c>
      <c r="W114" s="183">
        <f t="shared" si="95"/>
        <v>0</v>
      </c>
      <c r="X114" s="183">
        <f t="shared" si="95"/>
        <v>0</v>
      </c>
      <c r="Y114" s="183">
        <f t="shared" si="95"/>
        <v>0</v>
      </c>
      <c r="Z114" s="183">
        <f t="shared" si="95"/>
        <v>0</v>
      </c>
      <c r="AA114" s="183">
        <f t="shared" si="95"/>
        <v>0</v>
      </c>
      <c r="AB114" s="183">
        <f t="shared" si="95"/>
        <v>0</v>
      </c>
      <c r="AC114" s="183">
        <f t="shared" si="95"/>
        <v>0</v>
      </c>
      <c r="AD114" s="183">
        <f t="shared" si="95"/>
        <v>0</v>
      </c>
      <c r="AE114" s="183">
        <f t="shared" si="95"/>
        <v>0</v>
      </c>
    </row>
    <row r="115" spans="2:31" ht="12.75" outlineLevel="1">
      <c r="B115" s="173" t="s">
        <v>275</v>
      </c>
      <c r="F115" s="183">
        <f aca="true" t="shared" si="96" ref="F115:Q115">+F114+F109+F104+F99+F94+F89</f>
        <v>0</v>
      </c>
      <c r="G115" s="183">
        <f t="shared" si="96"/>
        <v>0</v>
      </c>
      <c r="H115" s="183">
        <f t="shared" si="96"/>
        <v>0</v>
      </c>
      <c r="I115" s="183">
        <f t="shared" si="96"/>
        <v>0</v>
      </c>
      <c r="J115" s="183">
        <f t="shared" si="96"/>
        <v>0</v>
      </c>
      <c r="K115" s="183">
        <f t="shared" si="96"/>
        <v>0</v>
      </c>
      <c r="L115" s="183">
        <f t="shared" si="96"/>
        <v>0</v>
      </c>
      <c r="M115" s="183">
        <f t="shared" si="96"/>
        <v>0</v>
      </c>
      <c r="N115" s="183">
        <f t="shared" si="96"/>
        <v>0</v>
      </c>
      <c r="O115" s="183">
        <f t="shared" si="96"/>
        <v>0</v>
      </c>
      <c r="P115" s="183">
        <f t="shared" si="96"/>
        <v>0</v>
      </c>
      <c r="Q115" s="183">
        <f t="shared" si="96"/>
        <v>0</v>
      </c>
      <c r="T115" s="183">
        <f aca="true" t="shared" si="97" ref="T115:AE115">+T114+T109+T104+T99+T94+T89</f>
        <v>0</v>
      </c>
      <c r="U115" s="183">
        <f t="shared" si="97"/>
        <v>0</v>
      </c>
      <c r="V115" s="183">
        <f t="shared" si="97"/>
        <v>0</v>
      </c>
      <c r="W115" s="183">
        <f t="shared" si="97"/>
        <v>0</v>
      </c>
      <c r="X115" s="183">
        <f t="shared" si="97"/>
        <v>0</v>
      </c>
      <c r="Y115" s="183">
        <f t="shared" si="97"/>
        <v>0</v>
      </c>
      <c r="Z115" s="183">
        <f t="shared" si="97"/>
        <v>0</v>
      </c>
      <c r="AA115" s="183">
        <f t="shared" si="97"/>
        <v>0</v>
      </c>
      <c r="AB115" s="183">
        <f t="shared" si="97"/>
        <v>0</v>
      </c>
      <c r="AC115" s="183">
        <f t="shared" si="97"/>
        <v>0</v>
      </c>
      <c r="AD115" s="183">
        <f t="shared" si="97"/>
        <v>0</v>
      </c>
      <c r="AE115" s="183">
        <f t="shared" si="97"/>
        <v>0</v>
      </c>
    </row>
    <row r="116" spans="2:31" ht="12.75" outlineLevel="1">
      <c r="B116" s="173" t="s">
        <v>276</v>
      </c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</row>
    <row r="117" spans="4:31" ht="12.75" outlineLevel="1">
      <c r="D117" s="185" t="s">
        <v>277</v>
      </c>
      <c r="E117" s="182">
        <f>+'Revenue Assumptions'!D192</f>
        <v>0</v>
      </c>
      <c r="F117" s="186">
        <f>+F115*E117</f>
        <v>0</v>
      </c>
      <c r="G117" s="186">
        <f aca="true" t="shared" si="98" ref="G117:Q117">+G115*F117</f>
        <v>0</v>
      </c>
      <c r="H117" s="186">
        <f t="shared" si="98"/>
        <v>0</v>
      </c>
      <c r="I117" s="186">
        <f t="shared" si="98"/>
        <v>0</v>
      </c>
      <c r="J117" s="186">
        <f t="shared" si="98"/>
        <v>0</v>
      </c>
      <c r="K117" s="186">
        <f t="shared" si="98"/>
        <v>0</v>
      </c>
      <c r="L117" s="186">
        <f t="shared" si="98"/>
        <v>0</v>
      </c>
      <c r="M117" s="186">
        <f t="shared" si="98"/>
        <v>0</v>
      </c>
      <c r="N117" s="186">
        <f t="shared" si="98"/>
        <v>0</v>
      </c>
      <c r="O117" s="186">
        <f t="shared" si="98"/>
        <v>0</v>
      </c>
      <c r="P117" s="186">
        <f t="shared" si="98"/>
        <v>0</v>
      </c>
      <c r="Q117" s="186">
        <f t="shared" si="98"/>
        <v>0</v>
      </c>
      <c r="T117" s="186">
        <f aca="true" t="shared" si="99" ref="T117:AE117">+T115*$E117</f>
        <v>0</v>
      </c>
      <c r="U117" s="186">
        <f t="shared" si="99"/>
        <v>0</v>
      </c>
      <c r="V117" s="186">
        <f t="shared" si="99"/>
        <v>0</v>
      </c>
      <c r="W117" s="186">
        <f t="shared" si="99"/>
        <v>0</v>
      </c>
      <c r="X117" s="186">
        <f t="shared" si="99"/>
        <v>0</v>
      </c>
      <c r="Y117" s="186">
        <f t="shared" si="99"/>
        <v>0</v>
      </c>
      <c r="Z117" s="186">
        <f t="shared" si="99"/>
        <v>0</v>
      </c>
      <c r="AA117" s="186">
        <f t="shared" si="99"/>
        <v>0</v>
      </c>
      <c r="AB117" s="186">
        <f t="shared" si="99"/>
        <v>0</v>
      </c>
      <c r="AC117" s="186">
        <f t="shared" si="99"/>
        <v>0</v>
      </c>
      <c r="AD117" s="186">
        <f t="shared" si="99"/>
        <v>0</v>
      </c>
      <c r="AE117" s="186">
        <f t="shared" si="99"/>
        <v>0</v>
      </c>
    </row>
    <row r="118" spans="4:31" ht="12.75" outlineLevel="1">
      <c r="D118" s="185" t="s">
        <v>278</v>
      </c>
      <c r="E118" s="182">
        <f>+'Revenue Assumptions'!D193</f>
        <v>0</v>
      </c>
      <c r="F118" s="186">
        <f>+E115*$E118</f>
        <v>0</v>
      </c>
      <c r="G118" s="186">
        <f>+F115*$E118</f>
        <v>0</v>
      </c>
      <c r="H118" s="186">
        <f aca="true" t="shared" si="100" ref="H118:Q118">+G115*$E118</f>
        <v>0</v>
      </c>
      <c r="I118" s="186">
        <f t="shared" si="100"/>
        <v>0</v>
      </c>
      <c r="J118" s="186">
        <f t="shared" si="100"/>
        <v>0</v>
      </c>
      <c r="K118" s="186">
        <f t="shared" si="100"/>
        <v>0</v>
      </c>
      <c r="L118" s="186">
        <f t="shared" si="100"/>
        <v>0</v>
      </c>
      <c r="M118" s="186">
        <f t="shared" si="100"/>
        <v>0</v>
      </c>
      <c r="N118" s="186">
        <f t="shared" si="100"/>
        <v>0</v>
      </c>
      <c r="O118" s="186">
        <f t="shared" si="100"/>
        <v>0</v>
      </c>
      <c r="P118" s="186">
        <f t="shared" si="100"/>
        <v>0</v>
      </c>
      <c r="Q118" s="186">
        <f t="shared" si="100"/>
        <v>0</v>
      </c>
      <c r="T118" s="186">
        <f>+Q115*$E118</f>
        <v>0</v>
      </c>
      <c r="U118" s="186">
        <f>+T115*$E118</f>
        <v>0</v>
      </c>
      <c r="V118" s="186">
        <f>+U115*$E118</f>
        <v>0</v>
      </c>
      <c r="W118" s="186">
        <f aca="true" t="shared" si="101" ref="W118:AE118">+V115*$E118</f>
        <v>0</v>
      </c>
      <c r="X118" s="186">
        <f t="shared" si="101"/>
        <v>0</v>
      </c>
      <c r="Y118" s="186">
        <f t="shared" si="101"/>
        <v>0</v>
      </c>
      <c r="Z118" s="186">
        <f t="shared" si="101"/>
        <v>0</v>
      </c>
      <c r="AA118" s="186">
        <f t="shared" si="101"/>
        <v>0</v>
      </c>
      <c r="AB118" s="186">
        <f t="shared" si="101"/>
        <v>0</v>
      </c>
      <c r="AC118" s="186">
        <f t="shared" si="101"/>
        <v>0</v>
      </c>
      <c r="AD118" s="186">
        <f t="shared" si="101"/>
        <v>0</v>
      </c>
      <c r="AE118" s="186">
        <f t="shared" si="101"/>
        <v>0</v>
      </c>
    </row>
    <row r="119" spans="4:31" ht="12.75" outlineLevel="1">
      <c r="D119" s="173" t="s">
        <v>279</v>
      </c>
      <c r="E119" s="182">
        <f>+'Revenue Assumptions'!D194</f>
        <v>0</v>
      </c>
      <c r="F119" s="183">
        <v>0</v>
      </c>
      <c r="G119" s="183">
        <v>0</v>
      </c>
      <c r="H119" s="183">
        <f>+F115*$E119</f>
        <v>0</v>
      </c>
      <c r="I119" s="183">
        <f aca="true" t="shared" si="102" ref="I119:Q119">+G115*$E119</f>
        <v>0</v>
      </c>
      <c r="J119" s="183">
        <f t="shared" si="102"/>
        <v>0</v>
      </c>
      <c r="K119" s="183">
        <f t="shared" si="102"/>
        <v>0</v>
      </c>
      <c r="L119" s="183">
        <f t="shared" si="102"/>
        <v>0</v>
      </c>
      <c r="M119" s="183">
        <f t="shared" si="102"/>
        <v>0</v>
      </c>
      <c r="N119" s="183">
        <f t="shared" si="102"/>
        <v>0</v>
      </c>
      <c r="O119" s="183">
        <f t="shared" si="102"/>
        <v>0</v>
      </c>
      <c r="P119" s="183">
        <f t="shared" si="102"/>
        <v>0</v>
      </c>
      <c r="Q119" s="183">
        <f t="shared" si="102"/>
        <v>0</v>
      </c>
      <c r="T119" s="186">
        <f>+P115*$E119</f>
        <v>0</v>
      </c>
      <c r="U119" s="186">
        <f>+Q115*$E119</f>
        <v>0</v>
      </c>
      <c r="V119" s="186">
        <f>+T115*$E119</f>
        <v>0</v>
      </c>
      <c r="W119" s="183">
        <f aca="true" t="shared" si="103" ref="W119:AE119">+U115*$E119</f>
        <v>0</v>
      </c>
      <c r="X119" s="183">
        <f t="shared" si="103"/>
        <v>0</v>
      </c>
      <c r="Y119" s="183">
        <f t="shared" si="103"/>
        <v>0</v>
      </c>
      <c r="Z119" s="183">
        <f t="shared" si="103"/>
        <v>0</v>
      </c>
      <c r="AA119" s="183">
        <f t="shared" si="103"/>
        <v>0</v>
      </c>
      <c r="AB119" s="183">
        <f t="shared" si="103"/>
        <v>0</v>
      </c>
      <c r="AC119" s="183">
        <f t="shared" si="103"/>
        <v>0</v>
      </c>
      <c r="AD119" s="183">
        <f t="shared" si="103"/>
        <v>0</v>
      </c>
      <c r="AE119" s="183">
        <f t="shared" si="103"/>
        <v>0</v>
      </c>
    </row>
    <row r="120" spans="4:31" ht="12.75" outlineLevel="1">
      <c r="D120" s="173" t="s">
        <v>281</v>
      </c>
      <c r="E120" s="182">
        <f>+'Revenue Assumptions'!D195</f>
        <v>0</v>
      </c>
      <c r="F120" s="183">
        <v>0</v>
      </c>
      <c r="G120" s="183">
        <v>0</v>
      </c>
      <c r="H120" s="183">
        <f>+F116</f>
        <v>0</v>
      </c>
      <c r="I120" s="183">
        <f>+F115*$E120</f>
        <v>0</v>
      </c>
      <c r="J120" s="183">
        <f aca="true" t="shared" si="104" ref="J120:Q120">+G115*$E120</f>
        <v>0</v>
      </c>
      <c r="K120" s="183">
        <f t="shared" si="104"/>
        <v>0</v>
      </c>
      <c r="L120" s="183">
        <f t="shared" si="104"/>
        <v>0</v>
      </c>
      <c r="M120" s="183">
        <f t="shared" si="104"/>
        <v>0</v>
      </c>
      <c r="N120" s="183">
        <f t="shared" si="104"/>
        <v>0</v>
      </c>
      <c r="O120" s="183">
        <f t="shared" si="104"/>
        <v>0</v>
      </c>
      <c r="P120" s="183">
        <f t="shared" si="104"/>
        <v>0</v>
      </c>
      <c r="Q120" s="183">
        <f t="shared" si="104"/>
        <v>0</v>
      </c>
      <c r="T120" s="183">
        <f>+O115*$E120</f>
        <v>0</v>
      </c>
      <c r="U120" s="183">
        <f>+P115*$E120</f>
        <v>0</v>
      </c>
      <c r="V120" s="183">
        <f>+Q115*$E120</f>
        <v>0</v>
      </c>
      <c r="W120" s="183">
        <f aca="true" t="shared" si="105" ref="W120:AE120">+T115*$E120</f>
        <v>0</v>
      </c>
      <c r="X120" s="183">
        <f t="shared" si="105"/>
        <v>0</v>
      </c>
      <c r="Y120" s="183">
        <f t="shared" si="105"/>
        <v>0</v>
      </c>
      <c r="Z120" s="183">
        <f t="shared" si="105"/>
        <v>0</v>
      </c>
      <c r="AA120" s="183">
        <f t="shared" si="105"/>
        <v>0</v>
      </c>
      <c r="AB120" s="183">
        <f t="shared" si="105"/>
        <v>0</v>
      </c>
      <c r="AC120" s="183">
        <f t="shared" si="105"/>
        <v>0</v>
      </c>
      <c r="AD120" s="183">
        <f t="shared" si="105"/>
        <v>0</v>
      </c>
      <c r="AE120" s="183">
        <f t="shared" si="105"/>
        <v>0</v>
      </c>
    </row>
    <row r="121" spans="5:31" ht="13.5" outlineLevel="1" thickBot="1">
      <c r="E121" s="187">
        <f>SUM(E118:E120)</f>
        <v>0</v>
      </c>
      <c r="F121" s="188">
        <f>SUM(F117:F120)</f>
        <v>0</v>
      </c>
      <c r="G121" s="188">
        <f aca="true" t="shared" si="106" ref="G121:Q121">SUM(G117:G120)</f>
        <v>0</v>
      </c>
      <c r="H121" s="188">
        <f t="shared" si="106"/>
        <v>0</v>
      </c>
      <c r="I121" s="188">
        <f t="shared" si="106"/>
        <v>0</v>
      </c>
      <c r="J121" s="188">
        <f t="shared" si="106"/>
        <v>0</v>
      </c>
      <c r="K121" s="188">
        <f t="shared" si="106"/>
        <v>0</v>
      </c>
      <c r="L121" s="188">
        <f t="shared" si="106"/>
        <v>0</v>
      </c>
      <c r="M121" s="188">
        <f t="shared" si="106"/>
        <v>0</v>
      </c>
      <c r="N121" s="188">
        <f t="shared" si="106"/>
        <v>0</v>
      </c>
      <c r="O121" s="188">
        <f t="shared" si="106"/>
        <v>0</v>
      </c>
      <c r="P121" s="188">
        <f t="shared" si="106"/>
        <v>0</v>
      </c>
      <c r="Q121" s="188">
        <f t="shared" si="106"/>
        <v>0</v>
      </c>
      <c r="T121" s="188">
        <f>SUM(T117:T120)</f>
        <v>0</v>
      </c>
      <c r="U121" s="188">
        <f>SUM(U117:U120)</f>
        <v>0</v>
      </c>
      <c r="V121" s="188">
        <f>SUM(V117:V120)</f>
        <v>0</v>
      </c>
      <c r="W121" s="188">
        <f aca="true" t="shared" si="107" ref="W121:AE121">SUM(W117:W120)</f>
        <v>0</v>
      </c>
      <c r="X121" s="188">
        <f t="shared" si="107"/>
        <v>0</v>
      </c>
      <c r="Y121" s="188">
        <f t="shared" si="107"/>
        <v>0</v>
      </c>
      <c r="Z121" s="188">
        <f t="shared" si="107"/>
        <v>0</v>
      </c>
      <c r="AA121" s="188">
        <f t="shared" si="107"/>
        <v>0</v>
      </c>
      <c r="AB121" s="188">
        <f t="shared" si="107"/>
        <v>0</v>
      </c>
      <c r="AC121" s="188">
        <f t="shared" si="107"/>
        <v>0</v>
      </c>
      <c r="AD121" s="188">
        <f t="shared" si="107"/>
        <v>0</v>
      </c>
      <c r="AE121" s="188">
        <f t="shared" si="107"/>
        <v>0</v>
      </c>
    </row>
    <row r="122" spans="5:31" ht="13.5" outlineLevel="1" thickTop="1">
      <c r="E122" s="190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</row>
    <row r="123" ht="12.75" outlineLevel="1">
      <c r="B123" s="176" t="s">
        <v>272</v>
      </c>
    </row>
    <row r="124" spans="2:3" ht="12.75" outlineLevel="1">
      <c r="B124" s="173" t="s">
        <v>261</v>
      </c>
      <c r="C124" s="173" t="s">
        <v>268</v>
      </c>
    </row>
    <row r="125" spans="4:31" ht="12.75" outlineLevel="1">
      <c r="D125" s="173" t="s">
        <v>282</v>
      </c>
      <c r="F125" s="182">
        <v>0</v>
      </c>
      <c r="G125" s="182">
        <v>0</v>
      </c>
      <c r="H125" s="182">
        <v>0</v>
      </c>
      <c r="I125" s="182">
        <v>0</v>
      </c>
      <c r="J125" s="182">
        <v>0</v>
      </c>
      <c r="K125" s="182">
        <v>0</v>
      </c>
      <c r="L125" s="182">
        <v>0</v>
      </c>
      <c r="M125" s="182">
        <v>0</v>
      </c>
      <c r="N125" s="182">
        <v>0</v>
      </c>
      <c r="O125" s="182">
        <v>0</v>
      </c>
      <c r="P125" s="182">
        <v>0</v>
      </c>
      <c r="Q125" s="182">
        <v>0</v>
      </c>
      <c r="T125" s="182">
        <f>+'Revenue Assumptions'!D169</f>
        <v>0</v>
      </c>
      <c r="U125" s="182">
        <v>0</v>
      </c>
      <c r="V125" s="182">
        <v>0</v>
      </c>
      <c r="W125" s="182">
        <v>0</v>
      </c>
      <c r="X125" s="182">
        <v>0</v>
      </c>
      <c r="Y125" s="182">
        <v>0</v>
      </c>
      <c r="Z125" s="182">
        <v>0</v>
      </c>
      <c r="AA125" s="182">
        <v>0</v>
      </c>
      <c r="AB125" s="182">
        <v>0</v>
      </c>
      <c r="AC125" s="182">
        <v>0</v>
      </c>
      <c r="AD125" s="182">
        <v>0</v>
      </c>
      <c r="AE125" s="182">
        <v>0</v>
      </c>
    </row>
    <row r="126" spans="4:32" ht="12.75" outlineLevel="1">
      <c r="D126" s="173" t="s">
        <v>273</v>
      </c>
      <c r="F126" s="175">
        <f>+'Revenue Assumptions'!D87</f>
        <v>0</v>
      </c>
      <c r="G126" s="175">
        <f>+'Revenue Assumptions'!E87</f>
        <v>0</v>
      </c>
      <c r="H126" s="175">
        <f>+'Revenue Assumptions'!F87</f>
        <v>0</v>
      </c>
      <c r="I126" s="175">
        <f>+'Revenue Assumptions'!G87</f>
        <v>0</v>
      </c>
      <c r="J126" s="175">
        <f>+'Revenue Assumptions'!H87</f>
        <v>0</v>
      </c>
      <c r="K126" s="175">
        <f>+'Revenue Assumptions'!I87</f>
        <v>0</v>
      </c>
      <c r="L126" s="175">
        <f>+'Revenue Assumptions'!J87</f>
        <v>0</v>
      </c>
      <c r="M126" s="175">
        <f>+'Revenue Assumptions'!K87</f>
        <v>0</v>
      </c>
      <c r="N126" s="175">
        <f>+'Revenue Assumptions'!L87</f>
        <v>0</v>
      </c>
      <c r="O126" s="175">
        <f>+'Revenue Assumptions'!M87</f>
        <v>0</v>
      </c>
      <c r="P126" s="175">
        <f>+'Revenue Assumptions'!N87</f>
        <v>0</v>
      </c>
      <c r="Q126" s="175">
        <f>+'Revenue Assumptions'!O87</f>
        <v>0</v>
      </c>
      <c r="R126" s="175">
        <f>SUM(F126:Q126)</f>
        <v>0</v>
      </c>
      <c r="T126" s="175">
        <f>+'Revenue Assumptions'!D95</f>
        <v>0</v>
      </c>
      <c r="U126" s="175">
        <f>+'Revenue Assumptions'!E95</f>
        <v>0</v>
      </c>
      <c r="V126" s="175">
        <f>+'Revenue Assumptions'!F95</f>
        <v>0</v>
      </c>
      <c r="W126" s="175">
        <f>+'Revenue Assumptions'!G95</f>
        <v>0</v>
      </c>
      <c r="X126" s="175">
        <f>+'Revenue Assumptions'!H95</f>
        <v>0</v>
      </c>
      <c r="Y126" s="175">
        <f>+'Revenue Assumptions'!I95</f>
        <v>0</v>
      </c>
      <c r="Z126" s="175">
        <f>+'Revenue Assumptions'!J95</f>
        <v>0</v>
      </c>
      <c r="AA126" s="175">
        <f>+'Revenue Assumptions'!K95</f>
        <v>0</v>
      </c>
      <c r="AB126" s="175">
        <f>+'Revenue Assumptions'!L95</f>
        <v>0</v>
      </c>
      <c r="AC126" s="175">
        <f>+'Revenue Assumptions'!M95</f>
        <v>0</v>
      </c>
      <c r="AD126" s="175">
        <f>+'Revenue Assumptions'!N95</f>
        <v>0</v>
      </c>
      <c r="AE126" s="175">
        <f>+'Revenue Assumptions'!O95</f>
        <v>0</v>
      </c>
      <c r="AF126" s="175">
        <f>SUM(T126:AE126)</f>
        <v>0</v>
      </c>
    </row>
    <row r="127" spans="4:31" ht="12.75" outlineLevel="1">
      <c r="D127" s="173" t="s">
        <v>280</v>
      </c>
      <c r="E127" s="174">
        <f>+'Revenue Assumptions'!K20</f>
        <v>0</v>
      </c>
      <c r="F127" s="175">
        <f>+E127</f>
        <v>0</v>
      </c>
      <c r="G127" s="175">
        <f>+F127</f>
        <v>0</v>
      </c>
      <c r="H127" s="175">
        <f aca="true" t="shared" si="108" ref="H127:Q127">+G127</f>
        <v>0</v>
      </c>
      <c r="I127" s="175">
        <f t="shared" si="108"/>
        <v>0</v>
      </c>
      <c r="J127" s="175">
        <f t="shared" si="108"/>
        <v>0</v>
      </c>
      <c r="K127" s="175">
        <f t="shared" si="108"/>
        <v>0</v>
      </c>
      <c r="L127" s="175">
        <f t="shared" si="108"/>
        <v>0</v>
      </c>
      <c r="M127" s="175">
        <f t="shared" si="108"/>
        <v>0</v>
      </c>
      <c r="N127" s="175">
        <f t="shared" si="108"/>
        <v>0</v>
      </c>
      <c r="O127" s="175">
        <f t="shared" si="108"/>
        <v>0</v>
      </c>
      <c r="P127" s="175">
        <f t="shared" si="108"/>
        <v>0</v>
      </c>
      <c r="Q127" s="175">
        <f t="shared" si="108"/>
        <v>0</v>
      </c>
      <c r="T127" s="175">
        <f>+Q127*+(1+T125)</f>
        <v>0</v>
      </c>
      <c r="U127" s="175">
        <f>+T127</f>
        <v>0</v>
      </c>
      <c r="V127" s="175">
        <f aca="true" t="shared" si="109" ref="V127:AE127">+U127</f>
        <v>0</v>
      </c>
      <c r="W127" s="175">
        <f t="shared" si="109"/>
        <v>0</v>
      </c>
      <c r="X127" s="175">
        <f t="shared" si="109"/>
        <v>0</v>
      </c>
      <c r="Y127" s="175">
        <f t="shared" si="109"/>
        <v>0</v>
      </c>
      <c r="Z127" s="175">
        <f t="shared" si="109"/>
        <v>0</v>
      </c>
      <c r="AA127" s="175">
        <f t="shared" si="109"/>
        <v>0</v>
      </c>
      <c r="AB127" s="175">
        <f t="shared" si="109"/>
        <v>0</v>
      </c>
      <c r="AC127" s="175">
        <f t="shared" si="109"/>
        <v>0</v>
      </c>
      <c r="AD127" s="175">
        <f t="shared" si="109"/>
        <v>0</v>
      </c>
      <c r="AE127" s="175">
        <f t="shared" si="109"/>
        <v>0</v>
      </c>
    </row>
    <row r="128" spans="6:31" ht="12.75" outlineLevel="1">
      <c r="F128" s="183">
        <f aca="true" t="shared" si="110" ref="F128:Q128">+F126*F127</f>
        <v>0</v>
      </c>
      <c r="G128" s="183">
        <f t="shared" si="110"/>
        <v>0</v>
      </c>
      <c r="H128" s="183">
        <f t="shared" si="110"/>
        <v>0</v>
      </c>
      <c r="I128" s="183">
        <f t="shared" si="110"/>
        <v>0</v>
      </c>
      <c r="J128" s="183">
        <f t="shared" si="110"/>
        <v>0</v>
      </c>
      <c r="K128" s="183">
        <f t="shared" si="110"/>
        <v>0</v>
      </c>
      <c r="L128" s="183">
        <f t="shared" si="110"/>
        <v>0</v>
      </c>
      <c r="M128" s="183">
        <f t="shared" si="110"/>
        <v>0</v>
      </c>
      <c r="N128" s="183">
        <f t="shared" si="110"/>
        <v>0</v>
      </c>
      <c r="O128" s="183">
        <f t="shared" si="110"/>
        <v>0</v>
      </c>
      <c r="P128" s="183">
        <f t="shared" si="110"/>
        <v>0</v>
      </c>
      <c r="Q128" s="183">
        <f t="shared" si="110"/>
        <v>0</v>
      </c>
      <c r="T128" s="183">
        <f aca="true" t="shared" si="111" ref="T128:AE128">+T126*T127</f>
        <v>0</v>
      </c>
      <c r="U128" s="183">
        <f t="shared" si="111"/>
        <v>0</v>
      </c>
      <c r="V128" s="183">
        <f t="shared" si="111"/>
        <v>0</v>
      </c>
      <c r="W128" s="183">
        <f t="shared" si="111"/>
        <v>0</v>
      </c>
      <c r="X128" s="183">
        <f t="shared" si="111"/>
        <v>0</v>
      </c>
      <c r="Y128" s="183">
        <f t="shared" si="111"/>
        <v>0</v>
      </c>
      <c r="Z128" s="183">
        <f t="shared" si="111"/>
        <v>0</v>
      </c>
      <c r="AA128" s="183">
        <f t="shared" si="111"/>
        <v>0</v>
      </c>
      <c r="AB128" s="183">
        <f t="shared" si="111"/>
        <v>0</v>
      </c>
      <c r="AC128" s="183">
        <f t="shared" si="111"/>
        <v>0</v>
      </c>
      <c r="AD128" s="183">
        <f t="shared" si="111"/>
        <v>0</v>
      </c>
      <c r="AE128" s="183">
        <f t="shared" si="111"/>
        <v>0</v>
      </c>
    </row>
    <row r="129" spans="2:3" ht="12.75" outlineLevel="1">
      <c r="B129" s="173" t="s">
        <v>262</v>
      </c>
      <c r="C129" s="173" t="s">
        <v>268</v>
      </c>
    </row>
    <row r="130" spans="4:31" ht="12.75" outlineLevel="1">
      <c r="D130" s="173" t="s">
        <v>282</v>
      </c>
      <c r="F130" s="182">
        <v>0</v>
      </c>
      <c r="G130" s="182">
        <v>0</v>
      </c>
      <c r="H130" s="182">
        <v>0</v>
      </c>
      <c r="I130" s="182">
        <v>0</v>
      </c>
      <c r="J130" s="182">
        <v>0</v>
      </c>
      <c r="K130" s="182">
        <v>0</v>
      </c>
      <c r="L130" s="182">
        <v>0</v>
      </c>
      <c r="M130" s="182">
        <v>0</v>
      </c>
      <c r="N130" s="182">
        <v>0</v>
      </c>
      <c r="O130" s="182">
        <v>0</v>
      </c>
      <c r="P130" s="182">
        <v>0</v>
      </c>
      <c r="Q130" s="182">
        <v>0</v>
      </c>
      <c r="T130" s="182">
        <f>+'Revenue Assumptions'!D170</f>
        <v>0</v>
      </c>
      <c r="U130" s="182">
        <f>+'Revenue Assumptions'!E170</f>
        <v>0</v>
      </c>
      <c r="V130" s="182">
        <f>+'Revenue Assumptions'!F170</f>
        <v>0</v>
      </c>
      <c r="W130" s="182">
        <f>+'Revenue Assumptions'!G170</f>
        <v>0</v>
      </c>
      <c r="X130" s="182">
        <f>+'Revenue Assumptions'!H170</f>
        <v>0</v>
      </c>
      <c r="Y130" s="182">
        <f>+'Revenue Assumptions'!I170</f>
        <v>0</v>
      </c>
      <c r="Z130" s="182">
        <f>+'Revenue Assumptions'!J170</f>
        <v>0</v>
      </c>
      <c r="AA130" s="182">
        <f>+'Revenue Assumptions'!K170</f>
        <v>0</v>
      </c>
      <c r="AB130" s="182">
        <f>+'Revenue Assumptions'!L170</f>
        <v>0</v>
      </c>
      <c r="AC130" s="182">
        <f>+'Revenue Assumptions'!M170</f>
        <v>0</v>
      </c>
      <c r="AD130" s="182">
        <f>+'Revenue Assumptions'!N170</f>
        <v>0</v>
      </c>
      <c r="AE130" s="182">
        <f>+'Revenue Assumptions'!O170</f>
        <v>0</v>
      </c>
    </row>
    <row r="131" spans="4:32" ht="12.75" outlineLevel="1">
      <c r="D131" s="173" t="s">
        <v>273</v>
      </c>
      <c r="F131" s="184">
        <f>+'Revenue Assumptions'!D88</f>
        <v>0</v>
      </c>
      <c r="G131" s="184">
        <f>+'Revenue Assumptions'!E88</f>
        <v>0</v>
      </c>
      <c r="H131" s="184">
        <f>+'Revenue Assumptions'!F88</f>
        <v>0</v>
      </c>
      <c r="I131" s="184">
        <f>+'Revenue Assumptions'!G88</f>
        <v>0</v>
      </c>
      <c r="J131" s="184">
        <f>+'Revenue Assumptions'!H88</f>
        <v>0</v>
      </c>
      <c r="K131" s="184">
        <f>+'Revenue Assumptions'!I88</f>
        <v>0</v>
      </c>
      <c r="L131" s="184">
        <f>+'Revenue Assumptions'!J88</f>
        <v>0</v>
      </c>
      <c r="M131" s="184">
        <f>+'Revenue Assumptions'!K88</f>
        <v>0</v>
      </c>
      <c r="N131" s="184">
        <f>+'Revenue Assumptions'!L88</f>
        <v>0</v>
      </c>
      <c r="O131" s="184">
        <f>+'Revenue Assumptions'!M88</f>
        <v>0</v>
      </c>
      <c r="P131" s="184">
        <f>+'Revenue Assumptions'!N88</f>
        <v>0</v>
      </c>
      <c r="Q131" s="184">
        <f>+'Revenue Assumptions'!O88</f>
        <v>0</v>
      </c>
      <c r="R131" s="175">
        <f>SUM(F131:Q131)</f>
        <v>0</v>
      </c>
      <c r="T131" s="175">
        <f>+'Revenue Assumptions'!D96</f>
        <v>0</v>
      </c>
      <c r="U131" s="175">
        <f>+'Revenue Assumptions'!E96</f>
        <v>0</v>
      </c>
      <c r="V131" s="175">
        <f>+'Revenue Assumptions'!F96</f>
        <v>0</v>
      </c>
      <c r="W131" s="175">
        <f>+'Revenue Assumptions'!G96</f>
        <v>0</v>
      </c>
      <c r="X131" s="175">
        <f>+'Revenue Assumptions'!H96</f>
        <v>0</v>
      </c>
      <c r="Y131" s="175">
        <f>+'Revenue Assumptions'!I96</f>
        <v>0</v>
      </c>
      <c r="Z131" s="175">
        <f>+'Revenue Assumptions'!J96</f>
        <v>0</v>
      </c>
      <c r="AA131" s="175">
        <f>+'Revenue Assumptions'!K96</f>
        <v>0</v>
      </c>
      <c r="AB131" s="175">
        <f>+'Revenue Assumptions'!L96</f>
        <v>0</v>
      </c>
      <c r="AC131" s="175">
        <f>+'Revenue Assumptions'!M96</f>
        <v>0</v>
      </c>
      <c r="AD131" s="175">
        <f>+'Revenue Assumptions'!N96</f>
        <v>0</v>
      </c>
      <c r="AE131" s="175">
        <f>+'Revenue Assumptions'!O96</f>
        <v>0</v>
      </c>
      <c r="AF131" s="175">
        <f>SUM(T131:AE131)</f>
        <v>0</v>
      </c>
    </row>
    <row r="132" spans="4:31" ht="12.75" outlineLevel="1">
      <c r="D132" s="173" t="s">
        <v>280</v>
      </c>
      <c r="E132" s="174">
        <f>+'Revenue Assumptions'!K21</f>
        <v>0</v>
      </c>
      <c r="F132" s="175">
        <f>+E132</f>
        <v>0</v>
      </c>
      <c r="G132" s="175">
        <f>+F132</f>
        <v>0</v>
      </c>
      <c r="H132" s="175">
        <f aca="true" t="shared" si="112" ref="H132:Q132">+G132</f>
        <v>0</v>
      </c>
      <c r="I132" s="175">
        <f t="shared" si="112"/>
        <v>0</v>
      </c>
      <c r="J132" s="175">
        <f t="shared" si="112"/>
        <v>0</v>
      </c>
      <c r="K132" s="175">
        <f t="shared" si="112"/>
        <v>0</v>
      </c>
      <c r="L132" s="175">
        <f t="shared" si="112"/>
        <v>0</v>
      </c>
      <c r="M132" s="175">
        <f t="shared" si="112"/>
        <v>0</v>
      </c>
      <c r="N132" s="175">
        <f t="shared" si="112"/>
        <v>0</v>
      </c>
      <c r="O132" s="175">
        <f t="shared" si="112"/>
        <v>0</v>
      </c>
      <c r="P132" s="175">
        <f t="shared" si="112"/>
        <v>0</v>
      </c>
      <c r="Q132" s="175">
        <f t="shared" si="112"/>
        <v>0</v>
      </c>
      <c r="T132" s="175">
        <f>+Q132*+(1+T130)</f>
        <v>0</v>
      </c>
      <c r="U132" s="175">
        <f>+T132</f>
        <v>0</v>
      </c>
      <c r="V132" s="175">
        <f aca="true" t="shared" si="113" ref="V132:AE132">+U132</f>
        <v>0</v>
      </c>
      <c r="W132" s="175">
        <f t="shared" si="113"/>
        <v>0</v>
      </c>
      <c r="X132" s="175">
        <f t="shared" si="113"/>
        <v>0</v>
      </c>
      <c r="Y132" s="175">
        <f t="shared" si="113"/>
        <v>0</v>
      </c>
      <c r="Z132" s="175">
        <f t="shared" si="113"/>
        <v>0</v>
      </c>
      <c r="AA132" s="175">
        <f t="shared" si="113"/>
        <v>0</v>
      </c>
      <c r="AB132" s="175">
        <f t="shared" si="113"/>
        <v>0</v>
      </c>
      <c r="AC132" s="175">
        <f t="shared" si="113"/>
        <v>0</v>
      </c>
      <c r="AD132" s="175">
        <f t="shared" si="113"/>
        <v>0</v>
      </c>
      <c r="AE132" s="175">
        <f t="shared" si="113"/>
        <v>0</v>
      </c>
    </row>
    <row r="133" spans="6:31" ht="12.75" outlineLevel="1">
      <c r="F133" s="183">
        <f>+F131*F132</f>
        <v>0</v>
      </c>
      <c r="G133" s="183">
        <f>+G131*G132</f>
        <v>0</v>
      </c>
      <c r="H133" s="183">
        <f aca="true" t="shared" si="114" ref="H133:Q133">+H131*H132</f>
        <v>0</v>
      </c>
      <c r="I133" s="183">
        <f t="shared" si="114"/>
        <v>0</v>
      </c>
      <c r="J133" s="183">
        <f t="shared" si="114"/>
        <v>0</v>
      </c>
      <c r="K133" s="183">
        <f t="shared" si="114"/>
        <v>0</v>
      </c>
      <c r="L133" s="183">
        <f t="shared" si="114"/>
        <v>0</v>
      </c>
      <c r="M133" s="183">
        <f t="shared" si="114"/>
        <v>0</v>
      </c>
      <c r="N133" s="183">
        <f t="shared" si="114"/>
        <v>0</v>
      </c>
      <c r="O133" s="183">
        <f t="shared" si="114"/>
        <v>0</v>
      </c>
      <c r="P133" s="183">
        <f t="shared" si="114"/>
        <v>0</v>
      </c>
      <c r="Q133" s="183">
        <f t="shared" si="114"/>
        <v>0</v>
      </c>
      <c r="T133" s="183">
        <f aca="true" t="shared" si="115" ref="T133:AE133">+T131*T132</f>
        <v>0</v>
      </c>
      <c r="U133" s="183">
        <f t="shared" si="115"/>
        <v>0</v>
      </c>
      <c r="V133" s="183">
        <f t="shared" si="115"/>
        <v>0</v>
      </c>
      <c r="W133" s="183">
        <f t="shared" si="115"/>
        <v>0</v>
      </c>
      <c r="X133" s="183">
        <f t="shared" si="115"/>
        <v>0</v>
      </c>
      <c r="Y133" s="183">
        <f t="shared" si="115"/>
        <v>0</v>
      </c>
      <c r="Z133" s="183">
        <f t="shared" si="115"/>
        <v>0</v>
      </c>
      <c r="AA133" s="183">
        <f t="shared" si="115"/>
        <v>0</v>
      </c>
      <c r="AB133" s="183">
        <f t="shared" si="115"/>
        <v>0</v>
      </c>
      <c r="AC133" s="183">
        <f t="shared" si="115"/>
        <v>0</v>
      </c>
      <c r="AD133" s="183">
        <f t="shared" si="115"/>
        <v>0</v>
      </c>
      <c r="AE133" s="183">
        <f t="shared" si="115"/>
        <v>0</v>
      </c>
    </row>
    <row r="134" spans="2:3" ht="12.75" outlineLevel="1">
      <c r="B134" s="173" t="s">
        <v>263</v>
      </c>
      <c r="C134" s="173" t="s">
        <v>268</v>
      </c>
    </row>
    <row r="135" spans="4:31" ht="12.75" outlineLevel="1">
      <c r="D135" s="173" t="s">
        <v>282</v>
      </c>
      <c r="F135" s="182">
        <v>0</v>
      </c>
      <c r="G135" s="182">
        <v>0</v>
      </c>
      <c r="H135" s="182">
        <v>0</v>
      </c>
      <c r="I135" s="182">
        <v>0</v>
      </c>
      <c r="J135" s="182">
        <v>0</v>
      </c>
      <c r="K135" s="182">
        <v>0</v>
      </c>
      <c r="L135" s="182">
        <v>0</v>
      </c>
      <c r="M135" s="182">
        <v>0</v>
      </c>
      <c r="N135" s="182">
        <v>0</v>
      </c>
      <c r="O135" s="182">
        <v>0</v>
      </c>
      <c r="P135" s="182">
        <v>0</v>
      </c>
      <c r="Q135" s="182">
        <v>0</v>
      </c>
      <c r="T135" s="182">
        <f>+'Revenue Assumptions'!D171</f>
        <v>0</v>
      </c>
      <c r="U135" s="182">
        <f>+'Revenue Assumptions'!E171</f>
        <v>0</v>
      </c>
      <c r="V135" s="182">
        <f>+'Revenue Assumptions'!F171</f>
        <v>0</v>
      </c>
      <c r="W135" s="182">
        <f>+'Revenue Assumptions'!G171</f>
        <v>0</v>
      </c>
      <c r="X135" s="182">
        <f>+'Revenue Assumptions'!H171</f>
        <v>0</v>
      </c>
      <c r="Y135" s="182">
        <f>+'Revenue Assumptions'!I171</f>
        <v>0</v>
      </c>
      <c r="Z135" s="182">
        <f>+'Revenue Assumptions'!J171</f>
        <v>0</v>
      </c>
      <c r="AA135" s="182">
        <f>+'Revenue Assumptions'!K171</f>
        <v>0</v>
      </c>
      <c r="AB135" s="182">
        <f>+'Revenue Assumptions'!L171</f>
        <v>0</v>
      </c>
      <c r="AC135" s="182">
        <f>+'Revenue Assumptions'!M171</f>
        <v>0</v>
      </c>
      <c r="AD135" s="182">
        <f>+'Revenue Assumptions'!N171</f>
        <v>0</v>
      </c>
      <c r="AE135" s="182">
        <f>+'Revenue Assumptions'!O171</f>
        <v>0</v>
      </c>
    </row>
    <row r="136" spans="4:32" ht="12.75" outlineLevel="1">
      <c r="D136" s="173" t="s">
        <v>273</v>
      </c>
      <c r="F136" s="184">
        <f>+'Revenue Assumptions'!D89</f>
        <v>0</v>
      </c>
      <c r="G136" s="184">
        <f>+'Revenue Assumptions'!E89</f>
        <v>0</v>
      </c>
      <c r="H136" s="184">
        <f>+'Revenue Assumptions'!F89</f>
        <v>0</v>
      </c>
      <c r="I136" s="184">
        <f>+'Revenue Assumptions'!G89</f>
        <v>0</v>
      </c>
      <c r="J136" s="184">
        <f>+'Revenue Assumptions'!H89</f>
        <v>0</v>
      </c>
      <c r="K136" s="184">
        <f>+'Revenue Assumptions'!I89</f>
        <v>0</v>
      </c>
      <c r="L136" s="184">
        <f>+'Revenue Assumptions'!J89</f>
        <v>0</v>
      </c>
      <c r="M136" s="184">
        <f>+'Revenue Assumptions'!K89</f>
        <v>0</v>
      </c>
      <c r="N136" s="184">
        <f>+'Revenue Assumptions'!L89</f>
        <v>0</v>
      </c>
      <c r="O136" s="184">
        <f>+'Revenue Assumptions'!M89</f>
        <v>0</v>
      </c>
      <c r="P136" s="184">
        <f>+'Revenue Assumptions'!N89</f>
        <v>0</v>
      </c>
      <c r="Q136" s="184">
        <f>+'Revenue Assumptions'!O89</f>
        <v>0</v>
      </c>
      <c r="R136" s="175">
        <f>SUM(F136:Q136)</f>
        <v>0</v>
      </c>
      <c r="T136" s="175">
        <f>+'Revenue Assumptions'!D97</f>
        <v>0</v>
      </c>
      <c r="U136" s="175">
        <f>+'Revenue Assumptions'!E97</f>
        <v>0</v>
      </c>
      <c r="V136" s="175">
        <f>+'Revenue Assumptions'!F97</f>
        <v>0</v>
      </c>
      <c r="W136" s="175">
        <f>+'Revenue Assumptions'!G97</f>
        <v>0</v>
      </c>
      <c r="X136" s="175">
        <f>+'Revenue Assumptions'!H97</f>
        <v>0</v>
      </c>
      <c r="Y136" s="175">
        <f>+'Revenue Assumptions'!I97</f>
        <v>0</v>
      </c>
      <c r="Z136" s="175">
        <f>+'Revenue Assumptions'!J97</f>
        <v>0</v>
      </c>
      <c r="AA136" s="175">
        <f>+'Revenue Assumptions'!K97</f>
        <v>0</v>
      </c>
      <c r="AB136" s="175">
        <f>+'Revenue Assumptions'!L97</f>
        <v>0</v>
      </c>
      <c r="AC136" s="175">
        <f>+'Revenue Assumptions'!M97</f>
        <v>0</v>
      </c>
      <c r="AD136" s="175">
        <f>+'Revenue Assumptions'!N97</f>
        <v>0</v>
      </c>
      <c r="AE136" s="175">
        <f>+'Revenue Assumptions'!O97</f>
        <v>0</v>
      </c>
      <c r="AF136" s="175">
        <f>SUM(T136:AE136)</f>
        <v>0</v>
      </c>
    </row>
    <row r="137" spans="4:31" ht="12.75" outlineLevel="1">
      <c r="D137" s="173" t="s">
        <v>280</v>
      </c>
      <c r="E137" s="174">
        <f>+'Revenue Assumptions'!K22</f>
        <v>0</v>
      </c>
      <c r="F137" s="175">
        <f>+E137</f>
        <v>0</v>
      </c>
      <c r="G137" s="175">
        <f>+F137</f>
        <v>0</v>
      </c>
      <c r="H137" s="175">
        <f aca="true" t="shared" si="116" ref="H137:Q137">+G137</f>
        <v>0</v>
      </c>
      <c r="I137" s="175">
        <f t="shared" si="116"/>
        <v>0</v>
      </c>
      <c r="J137" s="175">
        <f t="shared" si="116"/>
        <v>0</v>
      </c>
      <c r="K137" s="175">
        <f t="shared" si="116"/>
        <v>0</v>
      </c>
      <c r="L137" s="175">
        <f t="shared" si="116"/>
        <v>0</v>
      </c>
      <c r="M137" s="175">
        <f t="shared" si="116"/>
        <v>0</v>
      </c>
      <c r="N137" s="175">
        <f t="shared" si="116"/>
        <v>0</v>
      </c>
      <c r="O137" s="175">
        <f t="shared" si="116"/>
        <v>0</v>
      </c>
      <c r="P137" s="175">
        <f t="shared" si="116"/>
        <v>0</v>
      </c>
      <c r="Q137" s="175">
        <f t="shared" si="116"/>
        <v>0</v>
      </c>
      <c r="T137" s="175">
        <f>+Q137*+(1+T135)</f>
        <v>0</v>
      </c>
      <c r="U137" s="175">
        <f>+T137</f>
        <v>0</v>
      </c>
      <c r="V137" s="175">
        <f aca="true" t="shared" si="117" ref="V137:AE137">+U137</f>
        <v>0</v>
      </c>
      <c r="W137" s="175">
        <f t="shared" si="117"/>
        <v>0</v>
      </c>
      <c r="X137" s="175">
        <f t="shared" si="117"/>
        <v>0</v>
      </c>
      <c r="Y137" s="175">
        <f t="shared" si="117"/>
        <v>0</v>
      </c>
      <c r="Z137" s="175">
        <f t="shared" si="117"/>
        <v>0</v>
      </c>
      <c r="AA137" s="175">
        <f t="shared" si="117"/>
        <v>0</v>
      </c>
      <c r="AB137" s="175">
        <f t="shared" si="117"/>
        <v>0</v>
      </c>
      <c r="AC137" s="175">
        <f t="shared" si="117"/>
        <v>0</v>
      </c>
      <c r="AD137" s="175">
        <f t="shared" si="117"/>
        <v>0</v>
      </c>
      <c r="AE137" s="175">
        <f t="shared" si="117"/>
        <v>0</v>
      </c>
    </row>
    <row r="138" spans="6:31" ht="12.75" outlineLevel="1">
      <c r="F138" s="183">
        <f aca="true" t="shared" si="118" ref="F138:Q138">+F136*F137</f>
        <v>0</v>
      </c>
      <c r="G138" s="183">
        <f t="shared" si="118"/>
        <v>0</v>
      </c>
      <c r="H138" s="183">
        <f t="shared" si="118"/>
        <v>0</v>
      </c>
      <c r="I138" s="183">
        <f t="shared" si="118"/>
        <v>0</v>
      </c>
      <c r="J138" s="183">
        <f t="shared" si="118"/>
        <v>0</v>
      </c>
      <c r="K138" s="183">
        <f t="shared" si="118"/>
        <v>0</v>
      </c>
      <c r="L138" s="183">
        <f t="shared" si="118"/>
        <v>0</v>
      </c>
      <c r="M138" s="183">
        <f t="shared" si="118"/>
        <v>0</v>
      </c>
      <c r="N138" s="183">
        <f t="shared" si="118"/>
        <v>0</v>
      </c>
      <c r="O138" s="183">
        <f t="shared" si="118"/>
        <v>0</v>
      </c>
      <c r="P138" s="183">
        <f t="shared" si="118"/>
        <v>0</v>
      </c>
      <c r="Q138" s="183">
        <f t="shared" si="118"/>
        <v>0</v>
      </c>
      <c r="T138" s="183">
        <f aca="true" t="shared" si="119" ref="T138:AE138">+T136*T137</f>
        <v>0</v>
      </c>
      <c r="U138" s="183">
        <f t="shared" si="119"/>
        <v>0</v>
      </c>
      <c r="V138" s="183">
        <f t="shared" si="119"/>
        <v>0</v>
      </c>
      <c r="W138" s="183">
        <f t="shared" si="119"/>
        <v>0</v>
      </c>
      <c r="X138" s="183">
        <f t="shared" si="119"/>
        <v>0</v>
      </c>
      <c r="Y138" s="183">
        <f t="shared" si="119"/>
        <v>0</v>
      </c>
      <c r="Z138" s="183">
        <f t="shared" si="119"/>
        <v>0</v>
      </c>
      <c r="AA138" s="183">
        <f t="shared" si="119"/>
        <v>0</v>
      </c>
      <c r="AB138" s="183">
        <f t="shared" si="119"/>
        <v>0</v>
      </c>
      <c r="AC138" s="183">
        <f t="shared" si="119"/>
        <v>0</v>
      </c>
      <c r="AD138" s="183">
        <f t="shared" si="119"/>
        <v>0</v>
      </c>
      <c r="AE138" s="183">
        <f t="shared" si="119"/>
        <v>0</v>
      </c>
    </row>
    <row r="139" spans="2:3" ht="12.75" outlineLevel="1">
      <c r="B139" s="173" t="s">
        <v>264</v>
      </c>
      <c r="C139" s="173" t="s">
        <v>268</v>
      </c>
    </row>
    <row r="140" spans="4:31" ht="12.75" outlineLevel="1">
      <c r="D140" s="173" t="s">
        <v>282</v>
      </c>
      <c r="F140" s="182">
        <v>0</v>
      </c>
      <c r="G140" s="182">
        <v>0</v>
      </c>
      <c r="H140" s="182">
        <v>0</v>
      </c>
      <c r="I140" s="182">
        <v>0</v>
      </c>
      <c r="J140" s="182">
        <v>0</v>
      </c>
      <c r="K140" s="182">
        <v>0</v>
      </c>
      <c r="L140" s="182">
        <v>0</v>
      </c>
      <c r="M140" s="182">
        <v>0</v>
      </c>
      <c r="N140" s="182">
        <v>0</v>
      </c>
      <c r="O140" s="182">
        <v>0</v>
      </c>
      <c r="P140" s="182">
        <v>0</v>
      </c>
      <c r="Q140" s="182">
        <v>0</v>
      </c>
      <c r="T140" s="182">
        <f>+'Revenue Assumptions'!D172</f>
        <v>0</v>
      </c>
      <c r="U140" s="182">
        <f>+'Revenue Assumptions'!E172</f>
        <v>0</v>
      </c>
      <c r="V140" s="182">
        <f>+'Revenue Assumptions'!F172</f>
        <v>0</v>
      </c>
      <c r="W140" s="182">
        <f>+'Revenue Assumptions'!G172</f>
        <v>0</v>
      </c>
      <c r="X140" s="182">
        <f>+'Revenue Assumptions'!H172</f>
        <v>0</v>
      </c>
      <c r="Y140" s="182">
        <f>+'Revenue Assumptions'!I172</f>
        <v>0</v>
      </c>
      <c r="Z140" s="182">
        <f>+'Revenue Assumptions'!J172</f>
        <v>0</v>
      </c>
      <c r="AA140" s="182">
        <f>+'Revenue Assumptions'!K172</f>
        <v>0</v>
      </c>
      <c r="AB140" s="182">
        <f>+'Revenue Assumptions'!L172</f>
        <v>0</v>
      </c>
      <c r="AC140" s="182">
        <f>+'Revenue Assumptions'!M172</f>
        <v>0</v>
      </c>
      <c r="AD140" s="182">
        <f>+'Revenue Assumptions'!N172</f>
        <v>0</v>
      </c>
      <c r="AE140" s="182">
        <f>+'Revenue Assumptions'!O172</f>
        <v>0</v>
      </c>
    </row>
    <row r="141" spans="4:32" ht="12.75" outlineLevel="1">
      <c r="D141" s="173" t="s">
        <v>273</v>
      </c>
      <c r="F141" s="184">
        <f>+'Revenue Assumptions'!D90</f>
        <v>0</v>
      </c>
      <c r="G141" s="184">
        <f>+'Revenue Assumptions'!E90</f>
        <v>0</v>
      </c>
      <c r="H141" s="184">
        <f>+'Revenue Assumptions'!F90</f>
        <v>0</v>
      </c>
      <c r="I141" s="184">
        <f>+'Revenue Assumptions'!G90</f>
        <v>0</v>
      </c>
      <c r="J141" s="184">
        <f>+'Revenue Assumptions'!H90</f>
        <v>0</v>
      </c>
      <c r="K141" s="184">
        <f>+'Revenue Assumptions'!I90</f>
        <v>0</v>
      </c>
      <c r="L141" s="184">
        <f>+'Revenue Assumptions'!J90</f>
        <v>0</v>
      </c>
      <c r="M141" s="184">
        <f>+'Revenue Assumptions'!K90</f>
        <v>0</v>
      </c>
      <c r="N141" s="184">
        <f>+'Revenue Assumptions'!L90</f>
        <v>0</v>
      </c>
      <c r="O141" s="184">
        <f>+'Revenue Assumptions'!M90</f>
        <v>0</v>
      </c>
      <c r="P141" s="184">
        <f>+'Revenue Assumptions'!N90</f>
        <v>0</v>
      </c>
      <c r="Q141" s="184">
        <f>+'Revenue Assumptions'!O90</f>
        <v>0</v>
      </c>
      <c r="R141" s="175">
        <f>SUM(F141:Q141)</f>
        <v>0</v>
      </c>
      <c r="T141" s="175">
        <f>+'Revenue Assumptions'!D98</f>
        <v>0</v>
      </c>
      <c r="U141" s="175">
        <f>+'Revenue Assumptions'!E98</f>
        <v>0</v>
      </c>
      <c r="V141" s="175">
        <f>+'Revenue Assumptions'!F98</f>
        <v>0</v>
      </c>
      <c r="W141" s="175">
        <f>+'Revenue Assumptions'!G98</f>
        <v>0</v>
      </c>
      <c r="X141" s="175">
        <f>+'Revenue Assumptions'!H98</f>
        <v>0</v>
      </c>
      <c r="Y141" s="175">
        <f>+'Revenue Assumptions'!I98</f>
        <v>0</v>
      </c>
      <c r="Z141" s="175">
        <f>+'Revenue Assumptions'!J98</f>
        <v>0</v>
      </c>
      <c r="AA141" s="175">
        <f>+'Revenue Assumptions'!K98</f>
        <v>0</v>
      </c>
      <c r="AB141" s="175">
        <f>+'Revenue Assumptions'!L98</f>
        <v>0</v>
      </c>
      <c r="AC141" s="175">
        <f>+'Revenue Assumptions'!M98</f>
        <v>0</v>
      </c>
      <c r="AD141" s="175">
        <f>+'Revenue Assumptions'!N98</f>
        <v>0</v>
      </c>
      <c r="AE141" s="175">
        <f>+'Revenue Assumptions'!O98</f>
        <v>0</v>
      </c>
      <c r="AF141" s="175">
        <f>SUM(T141:AE141)</f>
        <v>0</v>
      </c>
    </row>
    <row r="142" spans="4:31" ht="12.75" outlineLevel="1">
      <c r="D142" s="173" t="s">
        <v>280</v>
      </c>
      <c r="E142" s="174">
        <f>+'Revenue Assumptions'!K23</f>
        <v>0</v>
      </c>
      <c r="F142" s="175">
        <f>+E142</f>
        <v>0</v>
      </c>
      <c r="G142" s="175">
        <f>+F142</f>
        <v>0</v>
      </c>
      <c r="H142" s="175">
        <f aca="true" t="shared" si="120" ref="H142:Q142">+G142</f>
        <v>0</v>
      </c>
      <c r="I142" s="175">
        <f t="shared" si="120"/>
        <v>0</v>
      </c>
      <c r="J142" s="175">
        <f t="shared" si="120"/>
        <v>0</v>
      </c>
      <c r="K142" s="175">
        <f t="shared" si="120"/>
        <v>0</v>
      </c>
      <c r="L142" s="175">
        <f t="shared" si="120"/>
        <v>0</v>
      </c>
      <c r="M142" s="175">
        <f t="shared" si="120"/>
        <v>0</v>
      </c>
      <c r="N142" s="175">
        <f t="shared" si="120"/>
        <v>0</v>
      </c>
      <c r="O142" s="175">
        <f t="shared" si="120"/>
        <v>0</v>
      </c>
      <c r="P142" s="175">
        <f t="shared" si="120"/>
        <v>0</v>
      </c>
      <c r="Q142" s="175">
        <f t="shared" si="120"/>
        <v>0</v>
      </c>
      <c r="T142" s="175">
        <f>+Q142*+(1+T140)</f>
        <v>0</v>
      </c>
      <c r="U142" s="175">
        <f>+T142</f>
        <v>0</v>
      </c>
      <c r="V142" s="175">
        <f aca="true" t="shared" si="121" ref="V142:AE142">+U142</f>
        <v>0</v>
      </c>
      <c r="W142" s="175">
        <f t="shared" si="121"/>
        <v>0</v>
      </c>
      <c r="X142" s="175">
        <f t="shared" si="121"/>
        <v>0</v>
      </c>
      <c r="Y142" s="175">
        <f t="shared" si="121"/>
        <v>0</v>
      </c>
      <c r="Z142" s="175">
        <f t="shared" si="121"/>
        <v>0</v>
      </c>
      <c r="AA142" s="175">
        <f t="shared" si="121"/>
        <v>0</v>
      </c>
      <c r="AB142" s="175">
        <f t="shared" si="121"/>
        <v>0</v>
      </c>
      <c r="AC142" s="175">
        <f t="shared" si="121"/>
        <v>0</v>
      </c>
      <c r="AD142" s="175">
        <f t="shared" si="121"/>
        <v>0</v>
      </c>
      <c r="AE142" s="175">
        <f t="shared" si="121"/>
        <v>0</v>
      </c>
    </row>
    <row r="143" spans="6:31" ht="12.75" outlineLevel="1">
      <c r="F143" s="183">
        <f aca="true" t="shared" si="122" ref="F143:Q143">+F141*F142</f>
        <v>0</v>
      </c>
      <c r="G143" s="183">
        <f t="shared" si="122"/>
        <v>0</v>
      </c>
      <c r="H143" s="183">
        <f t="shared" si="122"/>
        <v>0</v>
      </c>
      <c r="I143" s="183">
        <f t="shared" si="122"/>
        <v>0</v>
      </c>
      <c r="J143" s="183">
        <f t="shared" si="122"/>
        <v>0</v>
      </c>
      <c r="K143" s="183">
        <f t="shared" si="122"/>
        <v>0</v>
      </c>
      <c r="L143" s="183">
        <f t="shared" si="122"/>
        <v>0</v>
      </c>
      <c r="M143" s="183">
        <f t="shared" si="122"/>
        <v>0</v>
      </c>
      <c r="N143" s="183">
        <f t="shared" si="122"/>
        <v>0</v>
      </c>
      <c r="O143" s="183">
        <f t="shared" si="122"/>
        <v>0</v>
      </c>
      <c r="P143" s="183">
        <f t="shared" si="122"/>
        <v>0</v>
      </c>
      <c r="Q143" s="183">
        <f t="shared" si="122"/>
        <v>0</v>
      </c>
      <c r="T143" s="183">
        <f aca="true" t="shared" si="123" ref="T143:AE143">+T141*T142</f>
        <v>0</v>
      </c>
      <c r="U143" s="183">
        <f t="shared" si="123"/>
        <v>0</v>
      </c>
      <c r="V143" s="183">
        <f t="shared" si="123"/>
        <v>0</v>
      </c>
      <c r="W143" s="183">
        <f t="shared" si="123"/>
        <v>0</v>
      </c>
      <c r="X143" s="183">
        <f t="shared" si="123"/>
        <v>0</v>
      </c>
      <c r="Y143" s="183">
        <f t="shared" si="123"/>
        <v>0</v>
      </c>
      <c r="Z143" s="183">
        <f t="shared" si="123"/>
        <v>0</v>
      </c>
      <c r="AA143" s="183">
        <f t="shared" si="123"/>
        <v>0</v>
      </c>
      <c r="AB143" s="183">
        <f t="shared" si="123"/>
        <v>0</v>
      </c>
      <c r="AC143" s="183">
        <f t="shared" si="123"/>
        <v>0</v>
      </c>
      <c r="AD143" s="183">
        <f t="shared" si="123"/>
        <v>0</v>
      </c>
      <c r="AE143" s="183">
        <f t="shared" si="123"/>
        <v>0</v>
      </c>
    </row>
    <row r="144" spans="2:3" ht="12.75" outlineLevel="1">
      <c r="B144" s="173" t="s">
        <v>265</v>
      </c>
      <c r="C144" s="173" t="s">
        <v>268</v>
      </c>
    </row>
    <row r="145" spans="4:31" ht="12.75" outlineLevel="1">
      <c r="D145" s="173" t="s">
        <v>282</v>
      </c>
      <c r="F145" s="182">
        <v>0</v>
      </c>
      <c r="G145" s="182">
        <v>0</v>
      </c>
      <c r="H145" s="182">
        <v>0</v>
      </c>
      <c r="I145" s="182">
        <v>0</v>
      </c>
      <c r="J145" s="182">
        <v>0</v>
      </c>
      <c r="K145" s="182">
        <v>0</v>
      </c>
      <c r="L145" s="182">
        <v>0</v>
      </c>
      <c r="M145" s="182">
        <v>0</v>
      </c>
      <c r="N145" s="182">
        <v>0</v>
      </c>
      <c r="O145" s="182">
        <v>0</v>
      </c>
      <c r="P145" s="182">
        <v>0</v>
      </c>
      <c r="Q145" s="182">
        <v>0</v>
      </c>
      <c r="T145" s="182">
        <f>+'Revenue Assumptions'!D173</f>
        <v>0</v>
      </c>
      <c r="U145" s="182">
        <f>+'Revenue Assumptions'!E173</f>
        <v>0</v>
      </c>
      <c r="V145" s="182">
        <f>+'Revenue Assumptions'!F173</f>
        <v>0</v>
      </c>
      <c r="W145" s="182">
        <f>+'Revenue Assumptions'!G173</f>
        <v>0</v>
      </c>
      <c r="X145" s="182">
        <f>+'Revenue Assumptions'!H173</f>
        <v>0</v>
      </c>
      <c r="Y145" s="182">
        <f>+'Revenue Assumptions'!I173</f>
        <v>0</v>
      </c>
      <c r="Z145" s="182">
        <f>+'Revenue Assumptions'!J173</f>
        <v>0</v>
      </c>
      <c r="AA145" s="182">
        <f>+'Revenue Assumptions'!K173</f>
        <v>0</v>
      </c>
      <c r="AB145" s="182">
        <f>+'Revenue Assumptions'!L173</f>
        <v>0</v>
      </c>
      <c r="AC145" s="182">
        <f>+'Revenue Assumptions'!M173</f>
        <v>0</v>
      </c>
      <c r="AD145" s="182">
        <f>+'Revenue Assumptions'!N173</f>
        <v>0</v>
      </c>
      <c r="AE145" s="182">
        <f>+'Revenue Assumptions'!O173</f>
        <v>0</v>
      </c>
    </row>
    <row r="146" spans="4:32" ht="12.75" outlineLevel="1">
      <c r="D146" s="173" t="s">
        <v>273</v>
      </c>
      <c r="F146" s="184">
        <f>+'Revenue Assumptions'!D91</f>
        <v>0</v>
      </c>
      <c r="G146" s="184">
        <f>+'Revenue Assumptions'!E91</f>
        <v>0</v>
      </c>
      <c r="H146" s="184">
        <f>+'Revenue Assumptions'!F91</f>
        <v>0</v>
      </c>
      <c r="I146" s="184">
        <f>+'Revenue Assumptions'!G91</f>
        <v>0</v>
      </c>
      <c r="J146" s="184">
        <f>+'Revenue Assumptions'!H91</f>
        <v>0</v>
      </c>
      <c r="K146" s="184">
        <f>+'Revenue Assumptions'!I91</f>
        <v>0</v>
      </c>
      <c r="L146" s="184">
        <f>+'Revenue Assumptions'!J91</f>
        <v>0</v>
      </c>
      <c r="M146" s="184">
        <f>+'Revenue Assumptions'!K91</f>
        <v>0</v>
      </c>
      <c r="N146" s="184">
        <f>+'Revenue Assumptions'!L91</f>
        <v>0</v>
      </c>
      <c r="O146" s="184">
        <f>+'Revenue Assumptions'!M91</f>
        <v>0</v>
      </c>
      <c r="P146" s="184">
        <f>+'Revenue Assumptions'!N91</f>
        <v>0</v>
      </c>
      <c r="Q146" s="184">
        <f>+'Revenue Assumptions'!O91</f>
        <v>0</v>
      </c>
      <c r="R146" s="175">
        <f>SUM(F146:Q146)</f>
        <v>0</v>
      </c>
      <c r="T146" s="175">
        <f>+'Revenue Assumptions'!D99</f>
        <v>0</v>
      </c>
      <c r="U146" s="175">
        <f>+'Revenue Assumptions'!E99</f>
        <v>0</v>
      </c>
      <c r="V146" s="175">
        <f>+'Revenue Assumptions'!F99</f>
        <v>0</v>
      </c>
      <c r="W146" s="175">
        <f>+'Revenue Assumptions'!G99</f>
        <v>0</v>
      </c>
      <c r="X146" s="175">
        <f>+'Revenue Assumptions'!H99</f>
        <v>0</v>
      </c>
      <c r="Y146" s="175">
        <f>+'Revenue Assumptions'!I99</f>
        <v>0</v>
      </c>
      <c r="Z146" s="175">
        <f>+'Revenue Assumptions'!J99</f>
        <v>0</v>
      </c>
      <c r="AA146" s="175">
        <f>+'Revenue Assumptions'!K99</f>
        <v>0</v>
      </c>
      <c r="AB146" s="175">
        <f>+'Revenue Assumptions'!L99</f>
        <v>0</v>
      </c>
      <c r="AC146" s="175">
        <f>+'Revenue Assumptions'!M99</f>
        <v>0</v>
      </c>
      <c r="AD146" s="175">
        <f>+'Revenue Assumptions'!N99</f>
        <v>0</v>
      </c>
      <c r="AE146" s="175">
        <f>+'Revenue Assumptions'!O99</f>
        <v>0</v>
      </c>
      <c r="AF146" s="175">
        <f>SUM(T146:AE146)</f>
        <v>0</v>
      </c>
    </row>
    <row r="147" spans="4:31" ht="12.75" outlineLevel="1">
      <c r="D147" s="173" t="s">
        <v>280</v>
      </c>
      <c r="E147" s="174">
        <f>+'Revenue Assumptions'!K24</f>
        <v>0</v>
      </c>
      <c r="F147" s="175">
        <f>+E147</f>
        <v>0</v>
      </c>
      <c r="G147" s="175">
        <f>+F147</f>
        <v>0</v>
      </c>
      <c r="H147" s="175">
        <f aca="true" t="shared" si="124" ref="H147:Q147">+G147</f>
        <v>0</v>
      </c>
      <c r="I147" s="175">
        <f t="shared" si="124"/>
        <v>0</v>
      </c>
      <c r="J147" s="175">
        <f t="shared" si="124"/>
        <v>0</v>
      </c>
      <c r="K147" s="175">
        <f t="shared" si="124"/>
        <v>0</v>
      </c>
      <c r="L147" s="175">
        <f t="shared" si="124"/>
        <v>0</v>
      </c>
      <c r="M147" s="175">
        <f t="shared" si="124"/>
        <v>0</v>
      </c>
      <c r="N147" s="175">
        <f t="shared" si="124"/>
        <v>0</v>
      </c>
      <c r="O147" s="175">
        <f t="shared" si="124"/>
        <v>0</v>
      </c>
      <c r="P147" s="175">
        <f t="shared" si="124"/>
        <v>0</v>
      </c>
      <c r="Q147" s="175">
        <f t="shared" si="124"/>
        <v>0</v>
      </c>
      <c r="T147" s="175">
        <f>+Q147*+(1+T145)</f>
        <v>0</v>
      </c>
      <c r="U147" s="175">
        <f>+T147</f>
        <v>0</v>
      </c>
      <c r="V147" s="175">
        <f aca="true" t="shared" si="125" ref="V147:AE147">+U147</f>
        <v>0</v>
      </c>
      <c r="W147" s="175">
        <f t="shared" si="125"/>
        <v>0</v>
      </c>
      <c r="X147" s="175">
        <f t="shared" si="125"/>
        <v>0</v>
      </c>
      <c r="Y147" s="175">
        <f t="shared" si="125"/>
        <v>0</v>
      </c>
      <c r="Z147" s="175">
        <f t="shared" si="125"/>
        <v>0</v>
      </c>
      <c r="AA147" s="175">
        <f t="shared" si="125"/>
        <v>0</v>
      </c>
      <c r="AB147" s="175">
        <f t="shared" si="125"/>
        <v>0</v>
      </c>
      <c r="AC147" s="175">
        <f t="shared" si="125"/>
        <v>0</v>
      </c>
      <c r="AD147" s="175">
        <f t="shared" si="125"/>
        <v>0</v>
      </c>
      <c r="AE147" s="175">
        <f t="shared" si="125"/>
        <v>0</v>
      </c>
    </row>
    <row r="148" spans="6:31" ht="12.75" outlineLevel="1">
      <c r="F148" s="183">
        <f aca="true" t="shared" si="126" ref="F148:Q148">+F146*F147</f>
        <v>0</v>
      </c>
      <c r="G148" s="183">
        <f t="shared" si="126"/>
        <v>0</v>
      </c>
      <c r="H148" s="183">
        <f t="shared" si="126"/>
        <v>0</v>
      </c>
      <c r="I148" s="183">
        <f t="shared" si="126"/>
        <v>0</v>
      </c>
      <c r="J148" s="183">
        <f t="shared" si="126"/>
        <v>0</v>
      </c>
      <c r="K148" s="183">
        <f t="shared" si="126"/>
        <v>0</v>
      </c>
      <c r="L148" s="183">
        <f t="shared" si="126"/>
        <v>0</v>
      </c>
      <c r="M148" s="183">
        <f t="shared" si="126"/>
        <v>0</v>
      </c>
      <c r="N148" s="183">
        <f t="shared" si="126"/>
        <v>0</v>
      </c>
      <c r="O148" s="183">
        <f t="shared" si="126"/>
        <v>0</v>
      </c>
      <c r="P148" s="183">
        <f t="shared" si="126"/>
        <v>0</v>
      </c>
      <c r="Q148" s="183">
        <f t="shared" si="126"/>
        <v>0</v>
      </c>
      <c r="T148" s="183">
        <f aca="true" t="shared" si="127" ref="T148:AE148">+T146*T147</f>
        <v>0</v>
      </c>
      <c r="U148" s="183">
        <f t="shared" si="127"/>
        <v>0</v>
      </c>
      <c r="V148" s="183">
        <f t="shared" si="127"/>
        <v>0</v>
      </c>
      <c r="W148" s="183">
        <f t="shared" si="127"/>
        <v>0</v>
      </c>
      <c r="X148" s="183">
        <f t="shared" si="127"/>
        <v>0</v>
      </c>
      <c r="Y148" s="183">
        <f t="shared" si="127"/>
        <v>0</v>
      </c>
      <c r="Z148" s="183">
        <f t="shared" si="127"/>
        <v>0</v>
      </c>
      <c r="AA148" s="183">
        <f t="shared" si="127"/>
        <v>0</v>
      </c>
      <c r="AB148" s="183">
        <f t="shared" si="127"/>
        <v>0</v>
      </c>
      <c r="AC148" s="183">
        <f t="shared" si="127"/>
        <v>0</v>
      </c>
      <c r="AD148" s="183">
        <f t="shared" si="127"/>
        <v>0</v>
      </c>
      <c r="AE148" s="183">
        <f t="shared" si="127"/>
        <v>0</v>
      </c>
    </row>
    <row r="149" spans="2:3" ht="12.75" outlineLevel="1">
      <c r="B149" s="173" t="s">
        <v>266</v>
      </c>
      <c r="C149" s="173" t="s">
        <v>268</v>
      </c>
    </row>
    <row r="150" spans="4:31" ht="12.75" outlineLevel="1">
      <c r="D150" s="173" t="s">
        <v>282</v>
      </c>
      <c r="F150" s="182">
        <v>0</v>
      </c>
      <c r="G150" s="182">
        <v>0</v>
      </c>
      <c r="H150" s="182">
        <v>0</v>
      </c>
      <c r="I150" s="182">
        <v>0</v>
      </c>
      <c r="J150" s="182">
        <v>0</v>
      </c>
      <c r="K150" s="182">
        <v>0</v>
      </c>
      <c r="L150" s="182">
        <v>0</v>
      </c>
      <c r="M150" s="182">
        <v>0</v>
      </c>
      <c r="N150" s="182">
        <v>0</v>
      </c>
      <c r="O150" s="182">
        <v>0</v>
      </c>
      <c r="P150" s="182">
        <v>0</v>
      </c>
      <c r="Q150" s="182">
        <v>0</v>
      </c>
      <c r="T150" s="182">
        <f>+'Revenue Assumptions'!D174</f>
        <v>0</v>
      </c>
      <c r="U150" s="182">
        <f>+'Revenue Assumptions'!E174</f>
        <v>0</v>
      </c>
      <c r="V150" s="182">
        <f>+'Revenue Assumptions'!F174</f>
        <v>0</v>
      </c>
      <c r="W150" s="182">
        <f>+'Revenue Assumptions'!G174</f>
        <v>0</v>
      </c>
      <c r="X150" s="182">
        <f>+'Revenue Assumptions'!H174</f>
        <v>0</v>
      </c>
      <c r="Y150" s="182">
        <f>+'Revenue Assumptions'!I174</f>
        <v>0</v>
      </c>
      <c r="Z150" s="182">
        <f>+'Revenue Assumptions'!J174</f>
        <v>0</v>
      </c>
      <c r="AA150" s="182">
        <f>+'Revenue Assumptions'!K174</f>
        <v>0</v>
      </c>
      <c r="AB150" s="182">
        <f>+'Revenue Assumptions'!L174</f>
        <v>0</v>
      </c>
      <c r="AC150" s="182">
        <f>+'Revenue Assumptions'!M174</f>
        <v>0</v>
      </c>
      <c r="AD150" s="182">
        <f>+'Revenue Assumptions'!N174</f>
        <v>0</v>
      </c>
      <c r="AE150" s="182">
        <f>+'Revenue Assumptions'!O174</f>
        <v>0</v>
      </c>
    </row>
    <row r="151" spans="4:32" ht="12.75" outlineLevel="1">
      <c r="D151" s="173" t="s">
        <v>273</v>
      </c>
      <c r="F151" s="184">
        <f>+'Revenue Assumptions'!D92</f>
        <v>0</v>
      </c>
      <c r="G151" s="184">
        <f>+'Revenue Assumptions'!E92</f>
        <v>0</v>
      </c>
      <c r="H151" s="184">
        <f>+'Revenue Assumptions'!F92</f>
        <v>0</v>
      </c>
      <c r="I151" s="184">
        <f>+'Revenue Assumptions'!G92</f>
        <v>0</v>
      </c>
      <c r="J151" s="184">
        <f>+'Revenue Assumptions'!H92</f>
        <v>0</v>
      </c>
      <c r="K151" s="184">
        <f>+'Revenue Assumptions'!I92</f>
        <v>0</v>
      </c>
      <c r="L151" s="184">
        <f>+'Revenue Assumptions'!J92</f>
        <v>0</v>
      </c>
      <c r="M151" s="184">
        <f>+'Revenue Assumptions'!K92</f>
        <v>0</v>
      </c>
      <c r="N151" s="184">
        <f>+'Revenue Assumptions'!L92</f>
        <v>0</v>
      </c>
      <c r="O151" s="184">
        <f>+'Revenue Assumptions'!M92</f>
        <v>0</v>
      </c>
      <c r="P151" s="184">
        <f>+'Revenue Assumptions'!N92</f>
        <v>0</v>
      </c>
      <c r="Q151" s="184">
        <f>+'Revenue Assumptions'!O92</f>
        <v>0</v>
      </c>
      <c r="R151" s="175">
        <f>SUM(F151:Q151)</f>
        <v>0</v>
      </c>
      <c r="T151" s="175">
        <f>+'Revenue Assumptions'!D100</f>
        <v>0</v>
      </c>
      <c r="U151" s="175">
        <f>+'Revenue Assumptions'!E100</f>
        <v>0</v>
      </c>
      <c r="V151" s="175">
        <f>+'Revenue Assumptions'!F100</f>
        <v>0</v>
      </c>
      <c r="W151" s="175">
        <f>+'Revenue Assumptions'!G100</f>
        <v>0</v>
      </c>
      <c r="X151" s="175">
        <f>+'Revenue Assumptions'!H100</f>
        <v>0</v>
      </c>
      <c r="Y151" s="175">
        <f>+'Revenue Assumptions'!I100</f>
        <v>0</v>
      </c>
      <c r="Z151" s="175">
        <f>+'Revenue Assumptions'!J100</f>
        <v>0</v>
      </c>
      <c r="AA151" s="175">
        <f>+'Revenue Assumptions'!K100</f>
        <v>0</v>
      </c>
      <c r="AB151" s="175">
        <f>+'Revenue Assumptions'!L100</f>
        <v>0</v>
      </c>
      <c r="AC151" s="175">
        <f>+'Revenue Assumptions'!M100</f>
        <v>0</v>
      </c>
      <c r="AD151" s="175">
        <f>+'Revenue Assumptions'!N100</f>
        <v>0</v>
      </c>
      <c r="AE151" s="175">
        <f>+'Revenue Assumptions'!O100</f>
        <v>0</v>
      </c>
      <c r="AF151" s="175">
        <f>SUM(T151:AE151)</f>
        <v>0</v>
      </c>
    </row>
    <row r="152" spans="4:31" ht="12.75" outlineLevel="1">
      <c r="D152" s="173" t="s">
        <v>280</v>
      </c>
      <c r="E152" s="174">
        <f>+'Revenue Assumptions'!K25</f>
        <v>0</v>
      </c>
      <c r="F152" s="175">
        <f>+E152</f>
        <v>0</v>
      </c>
      <c r="G152" s="175">
        <f>+F152</f>
        <v>0</v>
      </c>
      <c r="H152" s="175">
        <f aca="true" t="shared" si="128" ref="H152:Q152">+G152</f>
        <v>0</v>
      </c>
      <c r="I152" s="175">
        <f t="shared" si="128"/>
        <v>0</v>
      </c>
      <c r="J152" s="175">
        <f t="shared" si="128"/>
        <v>0</v>
      </c>
      <c r="K152" s="175">
        <f t="shared" si="128"/>
        <v>0</v>
      </c>
      <c r="L152" s="175">
        <f t="shared" si="128"/>
        <v>0</v>
      </c>
      <c r="M152" s="175">
        <f t="shared" si="128"/>
        <v>0</v>
      </c>
      <c r="N152" s="175">
        <f t="shared" si="128"/>
        <v>0</v>
      </c>
      <c r="O152" s="175">
        <f t="shared" si="128"/>
        <v>0</v>
      </c>
      <c r="P152" s="175">
        <f t="shared" si="128"/>
        <v>0</v>
      </c>
      <c r="Q152" s="175">
        <f t="shared" si="128"/>
        <v>0</v>
      </c>
      <c r="T152" s="175">
        <f>+Q152*+(1+T150)</f>
        <v>0</v>
      </c>
      <c r="U152" s="175">
        <f>+T152</f>
        <v>0</v>
      </c>
      <c r="V152" s="175">
        <f aca="true" t="shared" si="129" ref="V152:AE152">+U152</f>
        <v>0</v>
      </c>
      <c r="W152" s="175">
        <f t="shared" si="129"/>
        <v>0</v>
      </c>
      <c r="X152" s="175">
        <f t="shared" si="129"/>
        <v>0</v>
      </c>
      <c r="Y152" s="175">
        <f t="shared" si="129"/>
        <v>0</v>
      </c>
      <c r="Z152" s="175">
        <f t="shared" si="129"/>
        <v>0</v>
      </c>
      <c r="AA152" s="175">
        <f t="shared" si="129"/>
        <v>0</v>
      </c>
      <c r="AB152" s="175">
        <f t="shared" si="129"/>
        <v>0</v>
      </c>
      <c r="AC152" s="175">
        <f t="shared" si="129"/>
        <v>0</v>
      </c>
      <c r="AD152" s="175">
        <f t="shared" si="129"/>
        <v>0</v>
      </c>
      <c r="AE152" s="175">
        <f t="shared" si="129"/>
        <v>0</v>
      </c>
    </row>
    <row r="153" spans="6:31" ht="12.75" outlineLevel="1">
      <c r="F153" s="183">
        <f aca="true" t="shared" si="130" ref="F153:Q153">+F151*F152</f>
        <v>0</v>
      </c>
      <c r="G153" s="183">
        <f t="shared" si="130"/>
        <v>0</v>
      </c>
      <c r="H153" s="183">
        <f t="shared" si="130"/>
        <v>0</v>
      </c>
      <c r="I153" s="183">
        <f t="shared" si="130"/>
        <v>0</v>
      </c>
      <c r="J153" s="183">
        <f t="shared" si="130"/>
        <v>0</v>
      </c>
      <c r="K153" s="183">
        <f t="shared" si="130"/>
        <v>0</v>
      </c>
      <c r="L153" s="183">
        <f t="shared" si="130"/>
        <v>0</v>
      </c>
      <c r="M153" s="183">
        <f t="shared" si="130"/>
        <v>0</v>
      </c>
      <c r="N153" s="183">
        <f t="shared" si="130"/>
        <v>0</v>
      </c>
      <c r="O153" s="183">
        <f t="shared" si="130"/>
        <v>0</v>
      </c>
      <c r="P153" s="183">
        <f t="shared" si="130"/>
        <v>0</v>
      </c>
      <c r="Q153" s="183">
        <f t="shared" si="130"/>
        <v>0</v>
      </c>
      <c r="T153" s="183">
        <f aca="true" t="shared" si="131" ref="T153:AE153">+T151*T152</f>
        <v>0</v>
      </c>
      <c r="U153" s="183">
        <f t="shared" si="131"/>
        <v>0</v>
      </c>
      <c r="V153" s="183">
        <f t="shared" si="131"/>
        <v>0</v>
      </c>
      <c r="W153" s="183">
        <f t="shared" si="131"/>
        <v>0</v>
      </c>
      <c r="X153" s="183">
        <f t="shared" si="131"/>
        <v>0</v>
      </c>
      <c r="Y153" s="183">
        <f t="shared" si="131"/>
        <v>0</v>
      </c>
      <c r="Z153" s="183">
        <f t="shared" si="131"/>
        <v>0</v>
      </c>
      <c r="AA153" s="183">
        <f t="shared" si="131"/>
        <v>0</v>
      </c>
      <c r="AB153" s="183">
        <f t="shared" si="131"/>
        <v>0</v>
      </c>
      <c r="AC153" s="183">
        <f t="shared" si="131"/>
        <v>0</v>
      </c>
      <c r="AD153" s="183">
        <f t="shared" si="131"/>
        <v>0</v>
      </c>
      <c r="AE153" s="183">
        <f t="shared" si="131"/>
        <v>0</v>
      </c>
    </row>
    <row r="154" spans="2:31" ht="12.75" outlineLevel="1">
      <c r="B154" s="173" t="s">
        <v>275</v>
      </c>
      <c r="F154" s="183">
        <f aca="true" t="shared" si="132" ref="F154:Q154">+F153+F148+F143+F138+F133+F128</f>
        <v>0</v>
      </c>
      <c r="G154" s="183">
        <f t="shared" si="132"/>
        <v>0</v>
      </c>
      <c r="H154" s="183">
        <f t="shared" si="132"/>
        <v>0</v>
      </c>
      <c r="I154" s="183">
        <f t="shared" si="132"/>
        <v>0</v>
      </c>
      <c r="J154" s="183">
        <f t="shared" si="132"/>
        <v>0</v>
      </c>
      <c r="K154" s="183">
        <f t="shared" si="132"/>
        <v>0</v>
      </c>
      <c r="L154" s="183">
        <f t="shared" si="132"/>
        <v>0</v>
      </c>
      <c r="M154" s="183">
        <f t="shared" si="132"/>
        <v>0</v>
      </c>
      <c r="N154" s="183">
        <f t="shared" si="132"/>
        <v>0</v>
      </c>
      <c r="O154" s="183">
        <f t="shared" si="132"/>
        <v>0</v>
      </c>
      <c r="P154" s="183">
        <f t="shared" si="132"/>
        <v>0</v>
      </c>
      <c r="Q154" s="183">
        <f t="shared" si="132"/>
        <v>0</v>
      </c>
      <c r="T154" s="183">
        <f aca="true" t="shared" si="133" ref="T154:AE154">+T153+T148+T143+T138+T133+T128</f>
        <v>0</v>
      </c>
      <c r="U154" s="183">
        <f t="shared" si="133"/>
        <v>0</v>
      </c>
      <c r="V154" s="183">
        <f t="shared" si="133"/>
        <v>0</v>
      </c>
      <c r="W154" s="183">
        <f t="shared" si="133"/>
        <v>0</v>
      </c>
      <c r="X154" s="183">
        <f t="shared" si="133"/>
        <v>0</v>
      </c>
      <c r="Y154" s="183">
        <f t="shared" si="133"/>
        <v>0</v>
      </c>
      <c r="Z154" s="183">
        <f t="shared" si="133"/>
        <v>0</v>
      </c>
      <c r="AA154" s="183">
        <f t="shared" si="133"/>
        <v>0</v>
      </c>
      <c r="AB154" s="183">
        <f t="shared" si="133"/>
        <v>0</v>
      </c>
      <c r="AC154" s="183">
        <f t="shared" si="133"/>
        <v>0</v>
      </c>
      <c r="AD154" s="183">
        <f t="shared" si="133"/>
        <v>0</v>
      </c>
      <c r="AE154" s="183">
        <f t="shared" si="133"/>
        <v>0</v>
      </c>
    </row>
    <row r="155" spans="2:31" ht="12.75" outlineLevel="1">
      <c r="B155" s="173" t="s">
        <v>276</v>
      </c>
      <c r="E155" s="175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</row>
    <row r="156" spans="4:31" ht="12.75" outlineLevel="1">
      <c r="D156" s="185" t="s">
        <v>277</v>
      </c>
      <c r="E156" s="182">
        <f>+'Revenue Assumptions'!D198</f>
        <v>0</v>
      </c>
      <c r="F156" s="186">
        <f>+F154*$E156</f>
        <v>0</v>
      </c>
      <c r="G156" s="186">
        <f aca="true" t="shared" si="134" ref="G156:Q156">+G154*$E156</f>
        <v>0</v>
      </c>
      <c r="H156" s="186">
        <f t="shared" si="134"/>
        <v>0</v>
      </c>
      <c r="I156" s="186">
        <f t="shared" si="134"/>
        <v>0</v>
      </c>
      <c r="J156" s="186">
        <f t="shared" si="134"/>
        <v>0</v>
      </c>
      <c r="K156" s="186">
        <f t="shared" si="134"/>
        <v>0</v>
      </c>
      <c r="L156" s="186">
        <f t="shared" si="134"/>
        <v>0</v>
      </c>
      <c r="M156" s="186">
        <f t="shared" si="134"/>
        <v>0</v>
      </c>
      <c r="N156" s="186">
        <f t="shared" si="134"/>
        <v>0</v>
      </c>
      <c r="O156" s="186">
        <f t="shared" si="134"/>
        <v>0</v>
      </c>
      <c r="P156" s="186">
        <f t="shared" si="134"/>
        <v>0</v>
      </c>
      <c r="Q156" s="186">
        <f t="shared" si="134"/>
        <v>0</v>
      </c>
      <c r="T156" s="186">
        <f aca="true" t="shared" si="135" ref="T156:AE156">+T154*$E156</f>
        <v>0</v>
      </c>
      <c r="U156" s="186">
        <f t="shared" si="135"/>
        <v>0</v>
      </c>
      <c r="V156" s="186">
        <f t="shared" si="135"/>
        <v>0</v>
      </c>
      <c r="W156" s="186">
        <f t="shared" si="135"/>
        <v>0</v>
      </c>
      <c r="X156" s="186">
        <f t="shared" si="135"/>
        <v>0</v>
      </c>
      <c r="Y156" s="186">
        <f t="shared" si="135"/>
        <v>0</v>
      </c>
      <c r="Z156" s="186">
        <f t="shared" si="135"/>
        <v>0</v>
      </c>
      <c r="AA156" s="186">
        <f t="shared" si="135"/>
        <v>0</v>
      </c>
      <c r="AB156" s="186">
        <f t="shared" si="135"/>
        <v>0</v>
      </c>
      <c r="AC156" s="186">
        <f t="shared" si="135"/>
        <v>0</v>
      </c>
      <c r="AD156" s="186">
        <f t="shared" si="135"/>
        <v>0</v>
      </c>
      <c r="AE156" s="186">
        <f t="shared" si="135"/>
        <v>0</v>
      </c>
    </row>
    <row r="157" spans="4:31" ht="12.75" outlineLevel="1">
      <c r="D157" s="185" t="s">
        <v>278</v>
      </c>
      <c r="E157" s="182">
        <f>+'Revenue Assumptions'!D199</f>
        <v>0</v>
      </c>
      <c r="F157" s="186">
        <f aca="true" t="shared" si="136" ref="F157:Q157">+E154*$E157</f>
        <v>0</v>
      </c>
      <c r="G157" s="186">
        <f t="shared" si="136"/>
        <v>0</v>
      </c>
      <c r="H157" s="186">
        <f t="shared" si="136"/>
        <v>0</v>
      </c>
      <c r="I157" s="186">
        <f t="shared" si="136"/>
        <v>0</v>
      </c>
      <c r="J157" s="186">
        <f t="shared" si="136"/>
        <v>0</v>
      </c>
      <c r="K157" s="186">
        <f t="shared" si="136"/>
        <v>0</v>
      </c>
      <c r="L157" s="186">
        <f t="shared" si="136"/>
        <v>0</v>
      </c>
      <c r="M157" s="186">
        <f t="shared" si="136"/>
        <v>0</v>
      </c>
      <c r="N157" s="186">
        <f t="shared" si="136"/>
        <v>0</v>
      </c>
      <c r="O157" s="186">
        <f t="shared" si="136"/>
        <v>0</v>
      </c>
      <c r="P157" s="186">
        <f t="shared" si="136"/>
        <v>0</v>
      </c>
      <c r="Q157" s="186">
        <f t="shared" si="136"/>
        <v>0</v>
      </c>
      <c r="T157" s="186">
        <f>+Q154*$E157</f>
        <v>0</v>
      </c>
      <c r="U157" s="186">
        <f aca="true" t="shared" si="137" ref="U157:AE157">+T154*$E157</f>
        <v>0</v>
      </c>
      <c r="V157" s="186">
        <f t="shared" si="137"/>
        <v>0</v>
      </c>
      <c r="W157" s="186">
        <f t="shared" si="137"/>
        <v>0</v>
      </c>
      <c r="X157" s="186">
        <f t="shared" si="137"/>
        <v>0</v>
      </c>
      <c r="Y157" s="186">
        <f t="shared" si="137"/>
        <v>0</v>
      </c>
      <c r="Z157" s="186">
        <f t="shared" si="137"/>
        <v>0</v>
      </c>
      <c r="AA157" s="186">
        <f t="shared" si="137"/>
        <v>0</v>
      </c>
      <c r="AB157" s="186">
        <f t="shared" si="137"/>
        <v>0</v>
      </c>
      <c r="AC157" s="186">
        <f t="shared" si="137"/>
        <v>0</v>
      </c>
      <c r="AD157" s="186">
        <f t="shared" si="137"/>
        <v>0</v>
      </c>
      <c r="AE157" s="186">
        <f t="shared" si="137"/>
        <v>0</v>
      </c>
    </row>
    <row r="158" spans="4:31" ht="12.75" outlineLevel="1">
      <c r="D158" s="173" t="s">
        <v>279</v>
      </c>
      <c r="E158" s="182">
        <f>+'Revenue Assumptions'!D200</f>
        <v>0</v>
      </c>
      <c r="F158" s="183">
        <v>0</v>
      </c>
      <c r="G158" s="183">
        <v>0</v>
      </c>
      <c r="H158" s="183">
        <f aca="true" t="shared" si="138" ref="H158:Q158">+F154*$E158</f>
        <v>0</v>
      </c>
      <c r="I158" s="183">
        <f t="shared" si="138"/>
        <v>0</v>
      </c>
      <c r="J158" s="183">
        <f t="shared" si="138"/>
        <v>0</v>
      </c>
      <c r="K158" s="183">
        <f t="shared" si="138"/>
        <v>0</v>
      </c>
      <c r="L158" s="183">
        <f t="shared" si="138"/>
        <v>0</v>
      </c>
      <c r="M158" s="183">
        <f t="shared" si="138"/>
        <v>0</v>
      </c>
      <c r="N158" s="183">
        <f t="shared" si="138"/>
        <v>0</v>
      </c>
      <c r="O158" s="183">
        <f t="shared" si="138"/>
        <v>0</v>
      </c>
      <c r="P158" s="183">
        <f t="shared" si="138"/>
        <v>0</v>
      </c>
      <c r="Q158" s="183">
        <f t="shared" si="138"/>
        <v>0</v>
      </c>
      <c r="T158" s="186">
        <f>+P154*$E158</f>
        <v>0</v>
      </c>
      <c r="U158" s="186">
        <f>+Q154*$E158</f>
        <v>0</v>
      </c>
      <c r="V158" s="186">
        <f>+T154*$E158</f>
        <v>0</v>
      </c>
      <c r="W158" s="183">
        <f aca="true" t="shared" si="139" ref="W158:AE158">+U154*$E158</f>
        <v>0</v>
      </c>
      <c r="X158" s="183">
        <f t="shared" si="139"/>
        <v>0</v>
      </c>
      <c r="Y158" s="183">
        <f t="shared" si="139"/>
        <v>0</v>
      </c>
      <c r="Z158" s="183">
        <f t="shared" si="139"/>
        <v>0</v>
      </c>
      <c r="AA158" s="183">
        <f t="shared" si="139"/>
        <v>0</v>
      </c>
      <c r="AB158" s="183">
        <f t="shared" si="139"/>
        <v>0</v>
      </c>
      <c r="AC158" s="183">
        <f t="shared" si="139"/>
        <v>0</v>
      </c>
      <c r="AD158" s="183">
        <f t="shared" si="139"/>
        <v>0</v>
      </c>
      <c r="AE158" s="183">
        <f t="shared" si="139"/>
        <v>0</v>
      </c>
    </row>
    <row r="159" spans="4:31" ht="12.75" outlineLevel="1">
      <c r="D159" s="173" t="s">
        <v>281</v>
      </c>
      <c r="E159" s="182">
        <f>+'Revenue Assumptions'!D201</f>
        <v>0</v>
      </c>
      <c r="F159" s="183">
        <v>0</v>
      </c>
      <c r="G159" s="183">
        <v>0</v>
      </c>
      <c r="H159" s="183">
        <f>+F155</f>
        <v>0</v>
      </c>
      <c r="I159" s="183">
        <f aca="true" t="shared" si="140" ref="I159:Q159">+F154*$E159</f>
        <v>0</v>
      </c>
      <c r="J159" s="183">
        <f t="shared" si="140"/>
        <v>0</v>
      </c>
      <c r="K159" s="183">
        <f t="shared" si="140"/>
        <v>0</v>
      </c>
      <c r="L159" s="183">
        <f t="shared" si="140"/>
        <v>0</v>
      </c>
      <c r="M159" s="183">
        <f t="shared" si="140"/>
        <v>0</v>
      </c>
      <c r="N159" s="183">
        <f t="shared" si="140"/>
        <v>0</v>
      </c>
      <c r="O159" s="183">
        <f t="shared" si="140"/>
        <v>0</v>
      </c>
      <c r="P159" s="183">
        <f t="shared" si="140"/>
        <v>0</v>
      </c>
      <c r="Q159" s="183">
        <f t="shared" si="140"/>
        <v>0</v>
      </c>
      <c r="T159" s="183">
        <f>+O154*$E159</f>
        <v>0</v>
      </c>
      <c r="U159" s="183">
        <f>+P154*$E159</f>
        <v>0</v>
      </c>
      <c r="V159" s="183">
        <f>+Q154*$E159</f>
        <v>0</v>
      </c>
      <c r="W159" s="183">
        <f aca="true" t="shared" si="141" ref="W159:AE159">+T154*$E159</f>
        <v>0</v>
      </c>
      <c r="X159" s="183">
        <f t="shared" si="141"/>
        <v>0</v>
      </c>
      <c r="Y159" s="183">
        <f t="shared" si="141"/>
        <v>0</v>
      </c>
      <c r="Z159" s="183">
        <f t="shared" si="141"/>
        <v>0</v>
      </c>
      <c r="AA159" s="183">
        <f t="shared" si="141"/>
        <v>0</v>
      </c>
      <c r="AB159" s="183">
        <f t="shared" si="141"/>
        <v>0</v>
      </c>
      <c r="AC159" s="183">
        <f t="shared" si="141"/>
        <v>0</v>
      </c>
      <c r="AD159" s="183">
        <f t="shared" si="141"/>
        <v>0</v>
      </c>
      <c r="AE159" s="183">
        <f t="shared" si="141"/>
        <v>0</v>
      </c>
    </row>
    <row r="160" spans="5:31" ht="13.5" outlineLevel="1" thickBot="1">
      <c r="E160" s="187">
        <f aca="true" t="shared" si="142" ref="E160:Q160">SUM(E157:E159)</f>
        <v>0</v>
      </c>
      <c r="F160" s="188">
        <f t="shared" si="142"/>
        <v>0</v>
      </c>
      <c r="G160" s="188">
        <f t="shared" si="142"/>
        <v>0</v>
      </c>
      <c r="H160" s="188">
        <f t="shared" si="142"/>
        <v>0</v>
      </c>
      <c r="I160" s="188">
        <f t="shared" si="142"/>
        <v>0</v>
      </c>
      <c r="J160" s="188">
        <f t="shared" si="142"/>
        <v>0</v>
      </c>
      <c r="K160" s="188">
        <f t="shared" si="142"/>
        <v>0</v>
      </c>
      <c r="L160" s="188">
        <f t="shared" si="142"/>
        <v>0</v>
      </c>
      <c r="M160" s="188">
        <f t="shared" si="142"/>
        <v>0</v>
      </c>
      <c r="N160" s="188">
        <f t="shared" si="142"/>
        <v>0</v>
      </c>
      <c r="O160" s="188">
        <f t="shared" si="142"/>
        <v>0</v>
      </c>
      <c r="P160" s="188">
        <f t="shared" si="142"/>
        <v>0</v>
      </c>
      <c r="Q160" s="188">
        <f t="shared" si="142"/>
        <v>0</v>
      </c>
      <c r="T160" s="188">
        <f>SUM(T156:T159)</f>
        <v>0</v>
      </c>
      <c r="U160" s="188">
        <f>SUM(U156:U159)</f>
        <v>0</v>
      </c>
      <c r="V160" s="188">
        <f>SUM(V156:V159)</f>
        <v>0</v>
      </c>
      <c r="W160" s="188">
        <f aca="true" t="shared" si="143" ref="W160:AE160">SUM(W157:W159)</f>
        <v>0</v>
      </c>
      <c r="X160" s="188">
        <f t="shared" si="143"/>
        <v>0</v>
      </c>
      <c r="Y160" s="188">
        <f t="shared" si="143"/>
        <v>0</v>
      </c>
      <c r="Z160" s="188">
        <f t="shared" si="143"/>
        <v>0</v>
      </c>
      <c r="AA160" s="188">
        <f t="shared" si="143"/>
        <v>0</v>
      </c>
      <c r="AB160" s="188">
        <f t="shared" si="143"/>
        <v>0</v>
      </c>
      <c r="AC160" s="188">
        <f t="shared" si="143"/>
        <v>0</v>
      </c>
      <c r="AD160" s="188">
        <f t="shared" si="143"/>
        <v>0</v>
      </c>
      <c r="AE160" s="188">
        <f t="shared" si="143"/>
        <v>0</v>
      </c>
    </row>
    <row r="161" ht="13.5" outlineLevel="1" thickTop="1"/>
    <row r="162" ht="12.75" outlineLevel="1"/>
    <row r="163" spans="2:5" s="191" customFormat="1" ht="18">
      <c r="B163" s="192"/>
      <c r="C163" s="192"/>
      <c r="D163" s="192"/>
      <c r="E163" s="193"/>
    </row>
    <row r="164" ht="12.75"/>
  </sheetData>
  <sheetProtection formatCells="0" formatColumns="0" formatRows="0" insertColumns="0" insertRows="0" insertHyperlinks="0" deleteColumns="0" deleteRows="0" sort="0" autoFilter="0" pivotTables="0"/>
  <mergeCells count="2">
    <mergeCell ref="F3:R3"/>
    <mergeCell ref="T3:AF3"/>
  </mergeCells>
  <printOptions/>
  <pageMargins left="0.66" right="0.17" top="0.44" bottom="0.49" header="0.35" footer="0.29"/>
  <pageSetup horizontalDpi="600" verticalDpi="600" orientation="landscape" scale="60" r:id="rId2"/>
  <headerFooter alignWithMargins="0">
    <oddFooter>&amp;C&amp;P</oddFooter>
  </headerFooter>
  <colBreaks count="1" manualBreakCount="1">
    <brk id="1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R353"/>
  <sheetViews>
    <sheetView zoomScale="75" zoomScaleNormal="75" zoomScalePageLayoutView="0" workbookViewId="0" topLeftCell="A1">
      <pane xSplit="17" ySplit="4" topLeftCell="R125" activePane="bottomRight" state="frozen"/>
      <selection pane="topLeft" activeCell="A1" sqref="A1"/>
      <selection pane="topRight" activeCell="Q1" sqref="Q1"/>
      <selection pane="bottomLeft" activeCell="A3" sqref="A3"/>
      <selection pane="bottomRight" activeCell="R91" sqref="R91"/>
    </sheetView>
  </sheetViews>
  <sheetFormatPr defaultColWidth="9.140625" defaultRowHeight="12.75" outlineLevelRow="2"/>
  <cols>
    <col min="1" max="2" width="1.28515625" style="8" customWidth="1"/>
    <col min="3" max="3" width="1.28515625" style="87" customWidth="1"/>
    <col min="4" max="4" width="37.140625" style="2" customWidth="1"/>
    <col min="5" max="6" width="12.00390625" style="2" hidden="1" customWidth="1"/>
    <col min="7" max="7" width="12.57421875" style="2" hidden="1" customWidth="1"/>
    <col min="8" max="8" width="15.00390625" style="88" hidden="1" customWidth="1"/>
    <col min="9" max="14" width="11.421875" style="88" hidden="1" customWidth="1"/>
    <col min="15" max="15" width="9.7109375" style="88" hidden="1" customWidth="1"/>
    <col min="16" max="16" width="6.421875" style="88" hidden="1" customWidth="1"/>
    <col min="17" max="17" width="0.85546875" style="88" customWidth="1"/>
    <col min="18" max="19" width="13.7109375" style="88" customWidth="1"/>
    <col min="20" max="22" width="13.7109375" style="94" customWidth="1"/>
    <col min="23" max="30" width="13.7109375" style="2" customWidth="1"/>
    <col min="31" max="31" width="1.7109375" style="2" customWidth="1"/>
    <col min="32" max="44" width="13.7109375" style="2" customWidth="1"/>
    <col min="45" max="16384" width="9.140625" style="2" customWidth="1"/>
  </cols>
  <sheetData>
    <row r="1" ht="15.75">
      <c r="A1" s="6" t="str">
        <f>+'Cash Management Report'!A1</f>
        <v>Important Company LLC</v>
      </c>
    </row>
    <row r="2" ht="12.75">
      <c r="A2" s="8" t="s">
        <v>388</v>
      </c>
    </row>
    <row r="3" spans="18:44" ht="12.75">
      <c r="R3" s="275">
        <f>+'Report Formatting and Setup'!J7</f>
        <v>2010</v>
      </c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F3" s="255">
        <f>+R3+1</f>
        <v>2011</v>
      </c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</row>
    <row r="4" spans="3:44" s="89" customFormat="1" ht="12.75">
      <c r="C4" s="90"/>
      <c r="H4" s="91" t="s">
        <v>54</v>
      </c>
      <c r="I4" s="91"/>
      <c r="J4" s="91"/>
      <c r="K4" s="91"/>
      <c r="L4" s="91"/>
      <c r="M4" s="91"/>
      <c r="N4" s="91"/>
      <c r="O4" s="91"/>
      <c r="P4" s="91"/>
      <c r="Q4" s="42"/>
      <c r="R4" s="33" t="s">
        <v>44</v>
      </c>
      <c r="S4" s="31" t="s">
        <v>45</v>
      </c>
      <c r="T4" s="32" t="s">
        <v>46</v>
      </c>
      <c r="U4" s="33" t="s">
        <v>47</v>
      </c>
      <c r="V4" s="33" t="s">
        <v>40</v>
      </c>
      <c r="W4" s="32" t="s">
        <v>41</v>
      </c>
      <c r="X4" s="32" t="s">
        <v>42</v>
      </c>
      <c r="Y4" s="32" t="s">
        <v>48</v>
      </c>
      <c r="Z4" s="32" t="s">
        <v>49</v>
      </c>
      <c r="AA4" s="32" t="s">
        <v>50</v>
      </c>
      <c r="AB4" s="32" t="s">
        <v>51</v>
      </c>
      <c r="AC4" s="32" t="s">
        <v>43</v>
      </c>
      <c r="AD4" s="32" t="s">
        <v>12</v>
      </c>
      <c r="AF4" s="33" t="s">
        <v>44</v>
      </c>
      <c r="AG4" s="31" t="s">
        <v>45</v>
      </c>
      <c r="AH4" s="32" t="s">
        <v>46</v>
      </c>
      <c r="AI4" s="33" t="s">
        <v>47</v>
      </c>
      <c r="AJ4" s="33" t="s">
        <v>40</v>
      </c>
      <c r="AK4" s="32" t="s">
        <v>41</v>
      </c>
      <c r="AL4" s="32" t="s">
        <v>42</v>
      </c>
      <c r="AM4" s="32" t="s">
        <v>48</v>
      </c>
      <c r="AN4" s="32" t="s">
        <v>49</v>
      </c>
      <c r="AO4" s="32" t="s">
        <v>50</v>
      </c>
      <c r="AP4" s="32" t="s">
        <v>51</v>
      </c>
      <c r="AQ4" s="32" t="s">
        <v>43</v>
      </c>
      <c r="AR4" s="32" t="s">
        <v>12</v>
      </c>
    </row>
    <row r="5" spans="1:44" s="144" customFormat="1" ht="15.75" outlineLevel="1">
      <c r="A5" s="6" t="s">
        <v>11</v>
      </c>
      <c r="C5" s="145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7"/>
      <c r="S5" s="146"/>
      <c r="T5" s="148"/>
      <c r="U5" s="147"/>
      <c r="V5" s="147"/>
      <c r="W5" s="148"/>
      <c r="X5" s="148"/>
      <c r="Y5" s="148"/>
      <c r="Z5" s="148"/>
      <c r="AA5" s="148"/>
      <c r="AB5" s="148"/>
      <c r="AC5" s="148"/>
      <c r="AD5" s="148"/>
      <c r="AF5" s="147"/>
      <c r="AG5" s="146"/>
      <c r="AH5" s="148"/>
      <c r="AI5" s="147"/>
      <c r="AJ5" s="147"/>
      <c r="AK5" s="148"/>
      <c r="AL5" s="148"/>
      <c r="AM5" s="148"/>
      <c r="AN5" s="148"/>
      <c r="AO5" s="148"/>
      <c r="AP5" s="148"/>
      <c r="AQ5" s="148"/>
      <c r="AR5" s="148"/>
    </row>
    <row r="6" spans="2:19" ht="12.75" outlineLevel="1">
      <c r="B6" s="8" t="s">
        <v>23</v>
      </c>
      <c r="E6" s="274" t="s">
        <v>72</v>
      </c>
      <c r="F6" s="274"/>
      <c r="G6" s="274"/>
      <c r="H6" s="92" t="s">
        <v>35</v>
      </c>
      <c r="I6" s="93"/>
      <c r="J6" s="274" t="s">
        <v>87</v>
      </c>
      <c r="K6" s="274"/>
      <c r="L6" s="92" t="s">
        <v>52</v>
      </c>
      <c r="N6" s="274" t="s">
        <v>91</v>
      </c>
      <c r="O6" s="274"/>
      <c r="P6" s="92"/>
      <c r="Q6" s="92"/>
      <c r="R6" s="93"/>
      <c r="S6" s="93"/>
    </row>
    <row r="7" spans="4:19" ht="12.75" outlineLevel="2">
      <c r="D7" s="8" t="s">
        <v>94</v>
      </c>
      <c r="E7" s="95" t="s">
        <v>73</v>
      </c>
      <c r="F7" s="95" t="s">
        <v>57</v>
      </c>
      <c r="G7" s="8" t="s">
        <v>30</v>
      </c>
      <c r="H7" s="92" t="s">
        <v>36</v>
      </c>
      <c r="I7" s="92" t="s">
        <v>25</v>
      </c>
      <c r="J7" s="92" t="s">
        <v>88</v>
      </c>
      <c r="K7" s="92" t="s">
        <v>89</v>
      </c>
      <c r="L7" s="92" t="s">
        <v>86</v>
      </c>
      <c r="M7" s="92" t="s">
        <v>90</v>
      </c>
      <c r="N7" s="92" t="s">
        <v>28</v>
      </c>
      <c r="O7" s="92" t="s">
        <v>100</v>
      </c>
      <c r="P7" s="92" t="s">
        <v>101</v>
      </c>
      <c r="Q7" s="92"/>
      <c r="R7" s="92"/>
      <c r="S7" s="92"/>
    </row>
    <row r="8" spans="4:44" ht="12.75" outlineLevel="2">
      <c r="D8" s="2" t="str">
        <f>+'Expense Assumptions'!C10</f>
        <v>Employee 1</v>
      </c>
      <c r="E8" s="88">
        <f>IF($H8&gt;90000,90000*E$332,$H8*E$332)</f>
        <v>0</v>
      </c>
      <c r="F8" s="88">
        <f aca="true" t="shared" si="0" ref="F8:F17">+H8*E$333</f>
        <v>0</v>
      </c>
      <c r="G8" s="88">
        <f>IF($H8&gt;+I$334,+I$334*+E$334,$H8*+E$334)</f>
        <v>0</v>
      </c>
      <c r="H8" s="29">
        <f>+'Expense Assumptions'!F10</f>
        <v>0</v>
      </c>
      <c r="I8" s="93" t="str">
        <f>+'Expense Assumptions'!T10</f>
        <v>Family</v>
      </c>
      <c r="J8" s="96">
        <f>+'Expense Assumptions'!G10</f>
        <v>1</v>
      </c>
      <c r="K8" s="96">
        <f>+'Expense Assumptions'!H10</f>
        <v>2010</v>
      </c>
      <c r="L8" s="96">
        <f aca="true" t="shared" si="1" ref="L8:L17">DATE(K8,J8,1)</f>
        <v>40179</v>
      </c>
      <c r="M8" s="97">
        <f>IF(I8="Individual",+E$315,IF(I8="Family",+E$316,IF(I8="Couple",E$317,IF(I8="Individual",E$318,0))))</f>
        <v>0</v>
      </c>
      <c r="N8" s="97"/>
      <c r="O8" s="97"/>
      <c r="P8" s="97"/>
      <c r="R8" s="98">
        <f aca="true" t="shared" si="2" ref="R8:AC17">IF($L8&lt;=R$351,$H8/12,0)</f>
        <v>0</v>
      </c>
      <c r="S8" s="98">
        <f t="shared" si="2"/>
        <v>0</v>
      </c>
      <c r="T8" s="98">
        <f t="shared" si="2"/>
        <v>0</v>
      </c>
      <c r="U8" s="98">
        <f t="shared" si="2"/>
        <v>0</v>
      </c>
      <c r="V8" s="98">
        <f t="shared" si="2"/>
        <v>0</v>
      </c>
      <c r="W8" s="98">
        <f t="shared" si="2"/>
        <v>0</v>
      </c>
      <c r="X8" s="98">
        <f t="shared" si="2"/>
        <v>0</v>
      </c>
      <c r="Y8" s="98">
        <f t="shared" si="2"/>
        <v>0</v>
      </c>
      <c r="Z8" s="98">
        <f t="shared" si="2"/>
        <v>0</v>
      </c>
      <c r="AA8" s="98">
        <f t="shared" si="2"/>
        <v>0</v>
      </c>
      <c r="AB8" s="98">
        <f t="shared" si="2"/>
        <v>0</v>
      </c>
      <c r="AC8" s="98">
        <f t="shared" si="2"/>
        <v>0</v>
      </c>
      <c r="AD8" s="99">
        <f aca="true" t="shared" si="3" ref="AD8:AD15">SUM(R8:AC8)</f>
        <v>0</v>
      </c>
      <c r="AE8" s="99"/>
      <c r="AF8" s="98">
        <f aca="true" t="shared" si="4" ref="AF8:AQ17">IF($L8&lt;=AF$351,$H8/12,0)</f>
        <v>0</v>
      </c>
      <c r="AG8" s="98">
        <f t="shared" si="4"/>
        <v>0</v>
      </c>
      <c r="AH8" s="98">
        <f t="shared" si="4"/>
        <v>0</v>
      </c>
      <c r="AI8" s="98">
        <f t="shared" si="4"/>
        <v>0</v>
      </c>
      <c r="AJ8" s="98">
        <f t="shared" si="4"/>
        <v>0</v>
      </c>
      <c r="AK8" s="98">
        <f t="shared" si="4"/>
        <v>0</v>
      </c>
      <c r="AL8" s="98">
        <f t="shared" si="4"/>
        <v>0</v>
      </c>
      <c r="AM8" s="98">
        <f t="shared" si="4"/>
        <v>0</v>
      </c>
      <c r="AN8" s="98">
        <f t="shared" si="4"/>
        <v>0</v>
      </c>
      <c r="AO8" s="98">
        <f t="shared" si="4"/>
        <v>0</v>
      </c>
      <c r="AP8" s="98">
        <f t="shared" si="4"/>
        <v>0</v>
      </c>
      <c r="AQ8" s="98">
        <f t="shared" si="4"/>
        <v>0</v>
      </c>
      <c r="AR8" s="99">
        <f aca="true" t="shared" si="5" ref="AR8:AR15">SUM(AF8:AQ8)</f>
        <v>0</v>
      </c>
    </row>
    <row r="9" spans="4:44" ht="12.75" outlineLevel="2">
      <c r="D9" s="2" t="str">
        <f>+'Expense Assumptions'!C11</f>
        <v>Employee 2</v>
      </c>
      <c r="E9" s="88">
        <f aca="true" t="shared" si="6" ref="E9:E17">IF(H9&gt;90000,90000*E$332,H9*E$332)</f>
        <v>0</v>
      </c>
      <c r="F9" s="88">
        <f t="shared" si="0"/>
        <v>0</v>
      </c>
      <c r="G9" s="88">
        <f>IF($H9&gt;+I$334,+I$334*+E$334,$H9*+E$334)</f>
        <v>0</v>
      </c>
      <c r="H9" s="29">
        <f>+'Expense Assumptions'!F11</f>
        <v>0</v>
      </c>
      <c r="I9" s="93" t="str">
        <f>+'Expense Assumptions'!T11</f>
        <v>Family</v>
      </c>
      <c r="J9" s="96">
        <f>+'Expense Assumptions'!G11</f>
        <v>1</v>
      </c>
      <c r="K9" s="96">
        <f>+'Expense Assumptions'!H11</f>
        <v>2010</v>
      </c>
      <c r="L9" s="96">
        <f t="shared" si="1"/>
        <v>40179</v>
      </c>
      <c r="M9" s="97">
        <f>IF(I9="Individual",+E$315,IF(I9="Family",+E$316,IF(I9="Couple",E$317,IF(I9="Individual",E$318,0))))</f>
        <v>0</v>
      </c>
      <c r="N9" s="97"/>
      <c r="O9" s="97"/>
      <c r="P9" s="97"/>
      <c r="R9" s="98">
        <f t="shared" si="2"/>
        <v>0</v>
      </c>
      <c r="S9" s="98">
        <f t="shared" si="2"/>
        <v>0</v>
      </c>
      <c r="T9" s="98">
        <f t="shared" si="2"/>
        <v>0</v>
      </c>
      <c r="U9" s="98">
        <f t="shared" si="2"/>
        <v>0</v>
      </c>
      <c r="V9" s="98">
        <f t="shared" si="2"/>
        <v>0</v>
      </c>
      <c r="W9" s="98">
        <f t="shared" si="2"/>
        <v>0</v>
      </c>
      <c r="X9" s="98">
        <f t="shared" si="2"/>
        <v>0</v>
      </c>
      <c r="Y9" s="98">
        <f t="shared" si="2"/>
        <v>0</v>
      </c>
      <c r="Z9" s="98">
        <f t="shared" si="2"/>
        <v>0</v>
      </c>
      <c r="AA9" s="98">
        <f t="shared" si="2"/>
        <v>0</v>
      </c>
      <c r="AB9" s="98">
        <f t="shared" si="2"/>
        <v>0</v>
      </c>
      <c r="AC9" s="98">
        <f t="shared" si="2"/>
        <v>0</v>
      </c>
      <c r="AD9" s="99">
        <f t="shared" si="3"/>
        <v>0</v>
      </c>
      <c r="AE9" s="99"/>
      <c r="AF9" s="98">
        <f t="shared" si="4"/>
        <v>0</v>
      </c>
      <c r="AG9" s="98">
        <f t="shared" si="4"/>
        <v>0</v>
      </c>
      <c r="AH9" s="98">
        <f t="shared" si="4"/>
        <v>0</v>
      </c>
      <c r="AI9" s="98">
        <f t="shared" si="4"/>
        <v>0</v>
      </c>
      <c r="AJ9" s="98">
        <f t="shared" si="4"/>
        <v>0</v>
      </c>
      <c r="AK9" s="98">
        <f t="shared" si="4"/>
        <v>0</v>
      </c>
      <c r="AL9" s="98">
        <f t="shared" si="4"/>
        <v>0</v>
      </c>
      <c r="AM9" s="98">
        <f t="shared" si="4"/>
        <v>0</v>
      </c>
      <c r="AN9" s="98">
        <f t="shared" si="4"/>
        <v>0</v>
      </c>
      <c r="AO9" s="98">
        <f t="shared" si="4"/>
        <v>0</v>
      </c>
      <c r="AP9" s="98">
        <f t="shared" si="4"/>
        <v>0</v>
      </c>
      <c r="AQ9" s="98">
        <f t="shared" si="4"/>
        <v>0</v>
      </c>
      <c r="AR9" s="99">
        <f t="shared" si="5"/>
        <v>0</v>
      </c>
    </row>
    <row r="10" spans="4:44" ht="12.75" outlineLevel="2">
      <c r="D10" s="2" t="str">
        <f>+'Expense Assumptions'!C12</f>
        <v>Employee 3</v>
      </c>
      <c r="E10" s="88">
        <f t="shared" si="6"/>
        <v>0</v>
      </c>
      <c r="F10" s="88">
        <f t="shared" si="0"/>
        <v>0</v>
      </c>
      <c r="G10" s="88">
        <f>IF($H10&gt;+I$334,+I$334*+E$334,$H10*+E$334)</f>
        <v>0</v>
      </c>
      <c r="H10" s="29">
        <f>+'Expense Assumptions'!F12</f>
        <v>0</v>
      </c>
      <c r="I10" s="93" t="str">
        <f>+'Expense Assumptions'!T12</f>
        <v>Couple</v>
      </c>
      <c r="J10" s="96">
        <f>+'Expense Assumptions'!G12</f>
        <v>1</v>
      </c>
      <c r="K10" s="96">
        <f>+'Expense Assumptions'!H12</f>
        <v>2010</v>
      </c>
      <c r="L10" s="96">
        <f t="shared" si="1"/>
        <v>40179</v>
      </c>
      <c r="M10" s="97">
        <f>IF(I10="Individual",+E$315,IF(I10="Family",+E$316,IF(I10="Couple",E$317,IF(I10="Individual",E$318,0))))</f>
        <v>0</v>
      </c>
      <c r="N10" s="97"/>
      <c r="O10" s="97"/>
      <c r="P10" s="97"/>
      <c r="R10" s="98">
        <f t="shared" si="2"/>
        <v>0</v>
      </c>
      <c r="S10" s="98">
        <f t="shared" si="2"/>
        <v>0</v>
      </c>
      <c r="T10" s="98">
        <f t="shared" si="2"/>
        <v>0</v>
      </c>
      <c r="U10" s="98">
        <f t="shared" si="2"/>
        <v>0</v>
      </c>
      <c r="V10" s="98">
        <f t="shared" si="2"/>
        <v>0</v>
      </c>
      <c r="W10" s="98">
        <f t="shared" si="2"/>
        <v>0</v>
      </c>
      <c r="X10" s="98">
        <f t="shared" si="2"/>
        <v>0</v>
      </c>
      <c r="Y10" s="98">
        <f t="shared" si="2"/>
        <v>0</v>
      </c>
      <c r="Z10" s="98">
        <f t="shared" si="2"/>
        <v>0</v>
      </c>
      <c r="AA10" s="98">
        <f t="shared" si="2"/>
        <v>0</v>
      </c>
      <c r="AB10" s="98">
        <f t="shared" si="2"/>
        <v>0</v>
      </c>
      <c r="AC10" s="98">
        <f t="shared" si="2"/>
        <v>0</v>
      </c>
      <c r="AD10" s="99">
        <f t="shared" si="3"/>
        <v>0</v>
      </c>
      <c r="AE10" s="99"/>
      <c r="AF10" s="98">
        <f t="shared" si="4"/>
        <v>0</v>
      </c>
      <c r="AG10" s="98">
        <f t="shared" si="4"/>
        <v>0</v>
      </c>
      <c r="AH10" s="98">
        <f t="shared" si="4"/>
        <v>0</v>
      </c>
      <c r="AI10" s="98">
        <f t="shared" si="4"/>
        <v>0</v>
      </c>
      <c r="AJ10" s="98">
        <f t="shared" si="4"/>
        <v>0</v>
      </c>
      <c r="AK10" s="98">
        <f t="shared" si="4"/>
        <v>0</v>
      </c>
      <c r="AL10" s="98">
        <f t="shared" si="4"/>
        <v>0</v>
      </c>
      <c r="AM10" s="98">
        <f t="shared" si="4"/>
        <v>0</v>
      </c>
      <c r="AN10" s="98">
        <f t="shared" si="4"/>
        <v>0</v>
      </c>
      <c r="AO10" s="98">
        <f t="shared" si="4"/>
        <v>0</v>
      </c>
      <c r="AP10" s="98">
        <f t="shared" si="4"/>
        <v>0</v>
      </c>
      <c r="AQ10" s="98">
        <f t="shared" si="4"/>
        <v>0</v>
      </c>
      <c r="AR10" s="99">
        <f t="shared" si="5"/>
        <v>0</v>
      </c>
    </row>
    <row r="11" spans="4:44" ht="12.75" outlineLevel="2">
      <c r="D11" s="2" t="str">
        <f>+'Expense Assumptions'!C13</f>
        <v>Employee 4</v>
      </c>
      <c r="E11" s="88">
        <f t="shared" si="6"/>
        <v>0</v>
      </c>
      <c r="F11" s="88">
        <f t="shared" si="0"/>
        <v>0</v>
      </c>
      <c r="G11" s="88">
        <f aca="true" t="shared" si="7" ref="G11:G17">IF($H11&gt;+I$334,+I$334*+E$334,$H11*+E$334)</f>
        <v>0</v>
      </c>
      <c r="H11" s="29">
        <f>+'Expense Assumptions'!F13</f>
        <v>0</v>
      </c>
      <c r="I11" s="93" t="str">
        <f>+'Expense Assumptions'!T13</f>
        <v>Individual</v>
      </c>
      <c r="J11" s="96">
        <f>+'Expense Assumptions'!G13</f>
        <v>1</v>
      </c>
      <c r="K11" s="96">
        <f>+'Expense Assumptions'!H13</f>
        <v>2010</v>
      </c>
      <c r="L11" s="96">
        <f t="shared" si="1"/>
        <v>40179</v>
      </c>
      <c r="M11" s="97">
        <f>IF(I11="Individual",+E$315,IF(I11="Family",+E$316,IF(I11="Couple",E$317,IF(I11="Individual",E$318,0))))</f>
        <v>0</v>
      </c>
      <c r="N11" s="97"/>
      <c r="O11" s="97"/>
      <c r="P11" s="97"/>
      <c r="R11" s="98">
        <f t="shared" si="2"/>
        <v>0</v>
      </c>
      <c r="S11" s="98">
        <f t="shared" si="2"/>
        <v>0</v>
      </c>
      <c r="T11" s="98">
        <f t="shared" si="2"/>
        <v>0</v>
      </c>
      <c r="U11" s="98">
        <f t="shared" si="2"/>
        <v>0</v>
      </c>
      <c r="V11" s="98">
        <f t="shared" si="2"/>
        <v>0</v>
      </c>
      <c r="W11" s="98">
        <f t="shared" si="2"/>
        <v>0</v>
      </c>
      <c r="X11" s="98">
        <f t="shared" si="2"/>
        <v>0</v>
      </c>
      <c r="Y11" s="98">
        <f t="shared" si="2"/>
        <v>0</v>
      </c>
      <c r="Z11" s="98">
        <f t="shared" si="2"/>
        <v>0</v>
      </c>
      <c r="AA11" s="98">
        <f t="shared" si="2"/>
        <v>0</v>
      </c>
      <c r="AB11" s="98">
        <f t="shared" si="2"/>
        <v>0</v>
      </c>
      <c r="AC11" s="98">
        <f t="shared" si="2"/>
        <v>0</v>
      </c>
      <c r="AD11" s="99">
        <f t="shared" si="3"/>
        <v>0</v>
      </c>
      <c r="AE11" s="99"/>
      <c r="AF11" s="98">
        <f t="shared" si="4"/>
        <v>0</v>
      </c>
      <c r="AG11" s="98">
        <f t="shared" si="4"/>
        <v>0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0</v>
      </c>
      <c r="AP11" s="98">
        <f t="shared" si="4"/>
        <v>0</v>
      </c>
      <c r="AQ11" s="98">
        <f t="shared" si="4"/>
        <v>0</v>
      </c>
      <c r="AR11" s="99">
        <f t="shared" si="5"/>
        <v>0</v>
      </c>
    </row>
    <row r="12" spans="4:44" ht="12.75" outlineLevel="2">
      <c r="D12" s="2" t="str">
        <f>+'Expense Assumptions'!C14</f>
        <v>Employee 5</v>
      </c>
      <c r="E12" s="88">
        <f t="shared" si="6"/>
        <v>0</v>
      </c>
      <c r="F12" s="88">
        <f t="shared" si="0"/>
        <v>0</v>
      </c>
      <c r="G12" s="88">
        <f t="shared" si="7"/>
        <v>0</v>
      </c>
      <c r="H12" s="29">
        <f>+'Expense Assumptions'!F14</f>
        <v>0</v>
      </c>
      <c r="I12" s="93" t="str">
        <f>+'Expense Assumptions'!T14</f>
        <v>Individual</v>
      </c>
      <c r="J12" s="96">
        <f>+'Expense Assumptions'!G14</f>
        <v>1</v>
      </c>
      <c r="K12" s="96">
        <f>+'Expense Assumptions'!H14</f>
        <v>2010</v>
      </c>
      <c r="L12" s="96">
        <f t="shared" si="1"/>
        <v>40179</v>
      </c>
      <c r="M12" s="97">
        <f aca="true" t="shared" si="8" ref="M12:M17">IF(I12="Individual",+E$315,IF(I12="Family",+E$316,IF(I12="Couple",E$317,IF(I12="Individual",E$318,0))))</f>
        <v>0</v>
      </c>
      <c r="N12" s="97"/>
      <c r="O12" s="97"/>
      <c r="P12" s="97"/>
      <c r="R12" s="98">
        <f t="shared" si="2"/>
        <v>0</v>
      </c>
      <c r="S12" s="98">
        <f t="shared" si="2"/>
        <v>0</v>
      </c>
      <c r="T12" s="98">
        <f t="shared" si="2"/>
        <v>0</v>
      </c>
      <c r="U12" s="98">
        <f t="shared" si="2"/>
        <v>0</v>
      </c>
      <c r="V12" s="98">
        <f t="shared" si="2"/>
        <v>0</v>
      </c>
      <c r="W12" s="98">
        <f t="shared" si="2"/>
        <v>0</v>
      </c>
      <c r="X12" s="98">
        <f t="shared" si="2"/>
        <v>0</v>
      </c>
      <c r="Y12" s="98">
        <f t="shared" si="2"/>
        <v>0</v>
      </c>
      <c r="Z12" s="98">
        <f t="shared" si="2"/>
        <v>0</v>
      </c>
      <c r="AA12" s="98">
        <f t="shared" si="2"/>
        <v>0</v>
      </c>
      <c r="AB12" s="98">
        <f t="shared" si="2"/>
        <v>0</v>
      </c>
      <c r="AC12" s="98">
        <f t="shared" si="2"/>
        <v>0</v>
      </c>
      <c r="AD12" s="99">
        <f t="shared" si="3"/>
        <v>0</v>
      </c>
      <c r="AE12" s="99"/>
      <c r="AF12" s="98">
        <f t="shared" si="4"/>
        <v>0</v>
      </c>
      <c r="AG12" s="98">
        <f t="shared" si="4"/>
        <v>0</v>
      </c>
      <c r="AH12" s="98">
        <f t="shared" si="4"/>
        <v>0</v>
      </c>
      <c r="AI12" s="98">
        <f t="shared" si="4"/>
        <v>0</v>
      </c>
      <c r="AJ12" s="98">
        <f t="shared" si="4"/>
        <v>0</v>
      </c>
      <c r="AK12" s="98">
        <f t="shared" si="4"/>
        <v>0</v>
      </c>
      <c r="AL12" s="98">
        <f t="shared" si="4"/>
        <v>0</v>
      </c>
      <c r="AM12" s="98">
        <f t="shared" si="4"/>
        <v>0</v>
      </c>
      <c r="AN12" s="98">
        <f t="shared" si="4"/>
        <v>0</v>
      </c>
      <c r="AO12" s="98">
        <f t="shared" si="4"/>
        <v>0</v>
      </c>
      <c r="AP12" s="98">
        <f t="shared" si="4"/>
        <v>0</v>
      </c>
      <c r="AQ12" s="98">
        <f t="shared" si="4"/>
        <v>0</v>
      </c>
      <c r="AR12" s="99">
        <f t="shared" si="5"/>
        <v>0</v>
      </c>
    </row>
    <row r="13" spans="4:44" ht="12.75" outlineLevel="2">
      <c r="D13" s="2" t="str">
        <f>+'Expense Assumptions'!C15</f>
        <v>Employee 6</v>
      </c>
      <c r="E13" s="88">
        <f t="shared" si="6"/>
        <v>0</v>
      </c>
      <c r="F13" s="88">
        <f t="shared" si="0"/>
        <v>0</v>
      </c>
      <c r="G13" s="88">
        <f t="shared" si="7"/>
        <v>0</v>
      </c>
      <c r="H13" s="29">
        <f>+'Expense Assumptions'!F15</f>
        <v>0</v>
      </c>
      <c r="I13" s="93" t="str">
        <f>+'Expense Assumptions'!T15</f>
        <v>Individual</v>
      </c>
      <c r="J13" s="96">
        <f>+'Expense Assumptions'!G15</f>
        <v>1</v>
      </c>
      <c r="K13" s="96">
        <f>+'Expense Assumptions'!H15</f>
        <v>2010</v>
      </c>
      <c r="L13" s="96">
        <f t="shared" si="1"/>
        <v>40179</v>
      </c>
      <c r="M13" s="97">
        <f t="shared" si="8"/>
        <v>0</v>
      </c>
      <c r="N13" s="97"/>
      <c r="O13" s="97"/>
      <c r="P13" s="97"/>
      <c r="R13" s="98">
        <f t="shared" si="2"/>
        <v>0</v>
      </c>
      <c r="S13" s="98">
        <f t="shared" si="2"/>
        <v>0</v>
      </c>
      <c r="T13" s="98">
        <f t="shared" si="2"/>
        <v>0</v>
      </c>
      <c r="U13" s="98">
        <f t="shared" si="2"/>
        <v>0</v>
      </c>
      <c r="V13" s="98">
        <f t="shared" si="2"/>
        <v>0</v>
      </c>
      <c r="W13" s="98">
        <f t="shared" si="2"/>
        <v>0</v>
      </c>
      <c r="X13" s="98">
        <f t="shared" si="2"/>
        <v>0</v>
      </c>
      <c r="Y13" s="98">
        <f t="shared" si="2"/>
        <v>0</v>
      </c>
      <c r="Z13" s="98">
        <f t="shared" si="2"/>
        <v>0</v>
      </c>
      <c r="AA13" s="98">
        <f t="shared" si="2"/>
        <v>0</v>
      </c>
      <c r="AB13" s="98">
        <f t="shared" si="2"/>
        <v>0</v>
      </c>
      <c r="AC13" s="98">
        <f t="shared" si="2"/>
        <v>0</v>
      </c>
      <c r="AD13" s="99">
        <f t="shared" si="3"/>
        <v>0</v>
      </c>
      <c r="AE13" s="99"/>
      <c r="AF13" s="98">
        <f t="shared" si="4"/>
        <v>0</v>
      </c>
      <c r="AG13" s="98">
        <f t="shared" si="4"/>
        <v>0</v>
      </c>
      <c r="AH13" s="98">
        <f t="shared" si="4"/>
        <v>0</v>
      </c>
      <c r="AI13" s="98">
        <f t="shared" si="4"/>
        <v>0</v>
      </c>
      <c r="AJ13" s="98">
        <f t="shared" si="4"/>
        <v>0</v>
      </c>
      <c r="AK13" s="98">
        <f t="shared" si="4"/>
        <v>0</v>
      </c>
      <c r="AL13" s="98">
        <f t="shared" si="4"/>
        <v>0</v>
      </c>
      <c r="AM13" s="98">
        <f t="shared" si="4"/>
        <v>0</v>
      </c>
      <c r="AN13" s="98">
        <f t="shared" si="4"/>
        <v>0</v>
      </c>
      <c r="AO13" s="98">
        <f t="shared" si="4"/>
        <v>0</v>
      </c>
      <c r="AP13" s="98">
        <f t="shared" si="4"/>
        <v>0</v>
      </c>
      <c r="AQ13" s="98">
        <f t="shared" si="4"/>
        <v>0</v>
      </c>
      <c r="AR13" s="99">
        <f t="shared" si="5"/>
        <v>0</v>
      </c>
    </row>
    <row r="14" spans="4:44" ht="12.75" outlineLevel="2">
      <c r="D14" s="2" t="str">
        <f>+'Expense Assumptions'!C16</f>
        <v>Employee 7</v>
      </c>
      <c r="E14" s="88">
        <f t="shared" si="6"/>
        <v>0</v>
      </c>
      <c r="F14" s="88">
        <f t="shared" si="0"/>
        <v>0</v>
      </c>
      <c r="G14" s="88">
        <f t="shared" si="7"/>
        <v>0</v>
      </c>
      <c r="H14" s="29">
        <f>+'Expense Assumptions'!F16</f>
        <v>0</v>
      </c>
      <c r="I14" s="93" t="str">
        <f>+'Expense Assumptions'!T16</f>
        <v>Couple</v>
      </c>
      <c r="J14" s="96">
        <f>+'Expense Assumptions'!G16</f>
        <v>1</v>
      </c>
      <c r="K14" s="96">
        <f>+'Expense Assumptions'!H16</f>
        <v>2010</v>
      </c>
      <c r="L14" s="96">
        <f t="shared" si="1"/>
        <v>40179</v>
      </c>
      <c r="M14" s="97">
        <f t="shared" si="8"/>
        <v>0</v>
      </c>
      <c r="N14" s="97"/>
      <c r="O14" s="97"/>
      <c r="P14" s="97"/>
      <c r="R14" s="98">
        <f t="shared" si="2"/>
        <v>0</v>
      </c>
      <c r="S14" s="98">
        <f t="shared" si="2"/>
        <v>0</v>
      </c>
      <c r="T14" s="98">
        <f t="shared" si="2"/>
        <v>0</v>
      </c>
      <c r="U14" s="98">
        <f t="shared" si="2"/>
        <v>0</v>
      </c>
      <c r="V14" s="98">
        <f t="shared" si="2"/>
        <v>0</v>
      </c>
      <c r="W14" s="98">
        <f t="shared" si="2"/>
        <v>0</v>
      </c>
      <c r="X14" s="98">
        <f t="shared" si="2"/>
        <v>0</v>
      </c>
      <c r="Y14" s="98">
        <f t="shared" si="2"/>
        <v>0</v>
      </c>
      <c r="Z14" s="98">
        <f t="shared" si="2"/>
        <v>0</v>
      </c>
      <c r="AA14" s="98">
        <f t="shared" si="2"/>
        <v>0</v>
      </c>
      <c r="AB14" s="98">
        <f t="shared" si="2"/>
        <v>0</v>
      </c>
      <c r="AC14" s="98">
        <f t="shared" si="2"/>
        <v>0</v>
      </c>
      <c r="AD14" s="99">
        <f t="shared" si="3"/>
        <v>0</v>
      </c>
      <c r="AE14" s="99"/>
      <c r="AF14" s="98">
        <f t="shared" si="4"/>
        <v>0</v>
      </c>
      <c r="AG14" s="98">
        <f t="shared" si="4"/>
        <v>0</v>
      </c>
      <c r="AH14" s="98">
        <f t="shared" si="4"/>
        <v>0</v>
      </c>
      <c r="AI14" s="98">
        <f t="shared" si="4"/>
        <v>0</v>
      </c>
      <c r="AJ14" s="98">
        <f t="shared" si="4"/>
        <v>0</v>
      </c>
      <c r="AK14" s="98">
        <f t="shared" si="4"/>
        <v>0</v>
      </c>
      <c r="AL14" s="98">
        <f t="shared" si="4"/>
        <v>0</v>
      </c>
      <c r="AM14" s="98">
        <f t="shared" si="4"/>
        <v>0</v>
      </c>
      <c r="AN14" s="98">
        <f t="shared" si="4"/>
        <v>0</v>
      </c>
      <c r="AO14" s="98">
        <f t="shared" si="4"/>
        <v>0</v>
      </c>
      <c r="AP14" s="98">
        <f t="shared" si="4"/>
        <v>0</v>
      </c>
      <c r="AQ14" s="98">
        <f t="shared" si="4"/>
        <v>0</v>
      </c>
      <c r="AR14" s="99">
        <f t="shared" si="5"/>
        <v>0</v>
      </c>
    </row>
    <row r="15" spans="4:44" ht="12.75" outlineLevel="2">
      <c r="D15" s="2" t="str">
        <f>+'Expense Assumptions'!C17</f>
        <v>Employee 8</v>
      </c>
      <c r="E15" s="88">
        <f t="shared" si="6"/>
        <v>0</v>
      </c>
      <c r="F15" s="88">
        <f t="shared" si="0"/>
        <v>0</v>
      </c>
      <c r="G15" s="88">
        <f t="shared" si="7"/>
        <v>0</v>
      </c>
      <c r="H15" s="29">
        <f>+'Expense Assumptions'!F17</f>
        <v>0</v>
      </c>
      <c r="I15" s="93" t="str">
        <f>+'Expense Assumptions'!T17</f>
        <v>Individual</v>
      </c>
      <c r="J15" s="96">
        <f>+'Expense Assumptions'!G17</f>
        <v>1</v>
      </c>
      <c r="K15" s="96">
        <f>+'Expense Assumptions'!H17</f>
        <v>2010</v>
      </c>
      <c r="L15" s="96">
        <f t="shared" si="1"/>
        <v>40179</v>
      </c>
      <c r="M15" s="97">
        <f t="shared" si="8"/>
        <v>0</v>
      </c>
      <c r="N15" s="97"/>
      <c r="O15" s="97"/>
      <c r="P15" s="97"/>
      <c r="R15" s="98">
        <f t="shared" si="2"/>
        <v>0</v>
      </c>
      <c r="S15" s="98">
        <f t="shared" si="2"/>
        <v>0</v>
      </c>
      <c r="T15" s="98">
        <f t="shared" si="2"/>
        <v>0</v>
      </c>
      <c r="U15" s="98">
        <f t="shared" si="2"/>
        <v>0</v>
      </c>
      <c r="V15" s="98">
        <f t="shared" si="2"/>
        <v>0</v>
      </c>
      <c r="W15" s="98">
        <f t="shared" si="2"/>
        <v>0</v>
      </c>
      <c r="X15" s="98">
        <f t="shared" si="2"/>
        <v>0</v>
      </c>
      <c r="Y15" s="98">
        <f t="shared" si="2"/>
        <v>0</v>
      </c>
      <c r="Z15" s="98">
        <f t="shared" si="2"/>
        <v>0</v>
      </c>
      <c r="AA15" s="98">
        <f t="shared" si="2"/>
        <v>0</v>
      </c>
      <c r="AB15" s="98">
        <f t="shared" si="2"/>
        <v>0</v>
      </c>
      <c r="AC15" s="98">
        <f t="shared" si="2"/>
        <v>0</v>
      </c>
      <c r="AD15" s="99">
        <f t="shared" si="3"/>
        <v>0</v>
      </c>
      <c r="AE15" s="99"/>
      <c r="AF15" s="98">
        <f t="shared" si="4"/>
        <v>0</v>
      </c>
      <c r="AG15" s="98">
        <f t="shared" si="4"/>
        <v>0</v>
      </c>
      <c r="AH15" s="98">
        <f t="shared" si="4"/>
        <v>0</v>
      </c>
      <c r="AI15" s="98">
        <f t="shared" si="4"/>
        <v>0</v>
      </c>
      <c r="AJ15" s="98">
        <f t="shared" si="4"/>
        <v>0</v>
      </c>
      <c r="AK15" s="98">
        <f t="shared" si="4"/>
        <v>0</v>
      </c>
      <c r="AL15" s="98">
        <f t="shared" si="4"/>
        <v>0</v>
      </c>
      <c r="AM15" s="98">
        <f t="shared" si="4"/>
        <v>0</v>
      </c>
      <c r="AN15" s="98">
        <f t="shared" si="4"/>
        <v>0</v>
      </c>
      <c r="AO15" s="98">
        <f t="shared" si="4"/>
        <v>0</v>
      </c>
      <c r="AP15" s="98">
        <f t="shared" si="4"/>
        <v>0</v>
      </c>
      <c r="AQ15" s="98">
        <f t="shared" si="4"/>
        <v>0</v>
      </c>
      <c r="AR15" s="99">
        <f t="shared" si="5"/>
        <v>0</v>
      </c>
    </row>
    <row r="16" spans="4:44" ht="12.75" outlineLevel="2">
      <c r="D16" s="2" t="str">
        <f>+'Expense Assumptions'!C18</f>
        <v>Employee 9</v>
      </c>
      <c r="E16" s="88">
        <f t="shared" si="6"/>
        <v>0</v>
      </c>
      <c r="F16" s="88">
        <f t="shared" si="0"/>
        <v>0</v>
      </c>
      <c r="G16" s="88">
        <f t="shared" si="7"/>
        <v>0</v>
      </c>
      <c r="H16" s="29">
        <f>+'Expense Assumptions'!F18</f>
        <v>0</v>
      </c>
      <c r="I16" s="93" t="str">
        <f>+'Expense Assumptions'!T18</f>
        <v>Individual</v>
      </c>
      <c r="J16" s="96">
        <f>+'Expense Assumptions'!G18</f>
        <v>1</v>
      </c>
      <c r="K16" s="96">
        <f>+'Expense Assumptions'!H18</f>
        <v>2010</v>
      </c>
      <c r="L16" s="96">
        <f t="shared" si="1"/>
        <v>40179</v>
      </c>
      <c r="M16" s="97">
        <f t="shared" si="8"/>
        <v>0</v>
      </c>
      <c r="N16" s="97"/>
      <c r="O16" s="97"/>
      <c r="P16" s="97"/>
      <c r="R16" s="98">
        <f t="shared" si="2"/>
        <v>0</v>
      </c>
      <c r="S16" s="98">
        <f t="shared" si="2"/>
        <v>0</v>
      </c>
      <c r="T16" s="98">
        <f t="shared" si="2"/>
        <v>0</v>
      </c>
      <c r="U16" s="98">
        <f t="shared" si="2"/>
        <v>0</v>
      </c>
      <c r="V16" s="98">
        <f t="shared" si="2"/>
        <v>0</v>
      </c>
      <c r="W16" s="98">
        <f t="shared" si="2"/>
        <v>0</v>
      </c>
      <c r="X16" s="98">
        <f t="shared" si="2"/>
        <v>0</v>
      </c>
      <c r="Y16" s="98">
        <f t="shared" si="2"/>
        <v>0</v>
      </c>
      <c r="Z16" s="98">
        <f t="shared" si="2"/>
        <v>0</v>
      </c>
      <c r="AA16" s="98">
        <f t="shared" si="2"/>
        <v>0</v>
      </c>
      <c r="AB16" s="98">
        <f t="shared" si="2"/>
        <v>0</v>
      </c>
      <c r="AC16" s="98">
        <f t="shared" si="2"/>
        <v>0</v>
      </c>
      <c r="AD16" s="99">
        <f>SUM(R16:AC16)</f>
        <v>0</v>
      </c>
      <c r="AE16" s="99"/>
      <c r="AF16" s="98">
        <f t="shared" si="4"/>
        <v>0</v>
      </c>
      <c r="AG16" s="98">
        <f t="shared" si="4"/>
        <v>0</v>
      </c>
      <c r="AH16" s="98">
        <f t="shared" si="4"/>
        <v>0</v>
      </c>
      <c r="AI16" s="98">
        <f t="shared" si="4"/>
        <v>0</v>
      </c>
      <c r="AJ16" s="98">
        <f t="shared" si="4"/>
        <v>0</v>
      </c>
      <c r="AK16" s="98">
        <f t="shared" si="4"/>
        <v>0</v>
      </c>
      <c r="AL16" s="98">
        <f t="shared" si="4"/>
        <v>0</v>
      </c>
      <c r="AM16" s="98">
        <f t="shared" si="4"/>
        <v>0</v>
      </c>
      <c r="AN16" s="98">
        <f t="shared" si="4"/>
        <v>0</v>
      </c>
      <c r="AO16" s="98">
        <f t="shared" si="4"/>
        <v>0</v>
      </c>
      <c r="AP16" s="98">
        <f t="shared" si="4"/>
        <v>0</v>
      </c>
      <c r="AQ16" s="98">
        <f t="shared" si="4"/>
        <v>0</v>
      </c>
      <c r="AR16" s="99">
        <f>SUM(AF16:AQ16)</f>
        <v>0</v>
      </c>
    </row>
    <row r="17" spans="4:44" ht="12.75" outlineLevel="2">
      <c r="D17" s="2" t="str">
        <f>+'Expense Assumptions'!C19</f>
        <v>Employee 10</v>
      </c>
      <c r="E17" s="88">
        <f t="shared" si="6"/>
        <v>0</v>
      </c>
      <c r="F17" s="88">
        <f t="shared" si="0"/>
        <v>0</v>
      </c>
      <c r="G17" s="88">
        <f t="shared" si="7"/>
        <v>0</v>
      </c>
      <c r="H17" s="29">
        <f>+'Expense Assumptions'!F19</f>
        <v>0</v>
      </c>
      <c r="I17" s="93" t="str">
        <f>+'Expense Assumptions'!T19</f>
        <v>None</v>
      </c>
      <c r="J17" s="96">
        <f>+'Expense Assumptions'!G19</f>
        <v>1</v>
      </c>
      <c r="K17" s="96">
        <f>+'Expense Assumptions'!H19</f>
        <v>2010</v>
      </c>
      <c r="L17" s="96">
        <f t="shared" si="1"/>
        <v>40179</v>
      </c>
      <c r="M17" s="97">
        <f t="shared" si="8"/>
        <v>0</v>
      </c>
      <c r="N17" s="97"/>
      <c r="O17" s="97"/>
      <c r="P17" s="97"/>
      <c r="R17" s="100">
        <f t="shared" si="2"/>
        <v>0</v>
      </c>
      <c r="S17" s="100">
        <f t="shared" si="2"/>
        <v>0</v>
      </c>
      <c r="T17" s="100">
        <f t="shared" si="2"/>
        <v>0</v>
      </c>
      <c r="U17" s="100">
        <f t="shared" si="2"/>
        <v>0</v>
      </c>
      <c r="V17" s="100">
        <f t="shared" si="2"/>
        <v>0</v>
      </c>
      <c r="W17" s="100">
        <f t="shared" si="2"/>
        <v>0</v>
      </c>
      <c r="X17" s="100">
        <f t="shared" si="2"/>
        <v>0</v>
      </c>
      <c r="Y17" s="100">
        <f t="shared" si="2"/>
        <v>0</v>
      </c>
      <c r="Z17" s="100">
        <f t="shared" si="2"/>
        <v>0</v>
      </c>
      <c r="AA17" s="100">
        <f t="shared" si="2"/>
        <v>0</v>
      </c>
      <c r="AB17" s="100">
        <f t="shared" si="2"/>
        <v>0</v>
      </c>
      <c r="AC17" s="100">
        <f t="shared" si="2"/>
        <v>0</v>
      </c>
      <c r="AD17" s="101">
        <f>SUM(R17:AC17)</f>
        <v>0</v>
      </c>
      <c r="AE17" s="102"/>
      <c r="AF17" s="100">
        <f t="shared" si="4"/>
        <v>0</v>
      </c>
      <c r="AG17" s="100">
        <f t="shared" si="4"/>
        <v>0</v>
      </c>
      <c r="AH17" s="100">
        <f t="shared" si="4"/>
        <v>0</v>
      </c>
      <c r="AI17" s="100">
        <f t="shared" si="4"/>
        <v>0</v>
      </c>
      <c r="AJ17" s="100">
        <f t="shared" si="4"/>
        <v>0</v>
      </c>
      <c r="AK17" s="100">
        <f t="shared" si="4"/>
        <v>0</v>
      </c>
      <c r="AL17" s="100">
        <f t="shared" si="4"/>
        <v>0</v>
      </c>
      <c r="AM17" s="100">
        <f t="shared" si="4"/>
        <v>0</v>
      </c>
      <c r="AN17" s="100">
        <f t="shared" si="4"/>
        <v>0</v>
      </c>
      <c r="AO17" s="100">
        <f t="shared" si="4"/>
        <v>0</v>
      </c>
      <c r="AP17" s="100">
        <f t="shared" si="4"/>
        <v>0</v>
      </c>
      <c r="AQ17" s="100">
        <f t="shared" si="4"/>
        <v>0</v>
      </c>
      <c r="AR17" s="101">
        <f>SUM(AF17:AQ17)</f>
        <v>0</v>
      </c>
    </row>
    <row r="18" spans="4:44" ht="12.75" outlineLevel="1">
      <c r="D18" s="87" t="s">
        <v>32</v>
      </c>
      <c r="E18" s="87"/>
      <c r="F18" s="87"/>
      <c r="G18" s="194">
        <f>SUM(G8:G17)</f>
        <v>0</v>
      </c>
      <c r="R18" s="98">
        <f>SUM(R8:R17)</f>
        <v>0</v>
      </c>
      <c r="S18" s="98">
        <f aca="true" t="shared" si="9" ref="S18:AC18">SUM(S8:S17)</f>
        <v>0</v>
      </c>
      <c r="T18" s="98">
        <f t="shared" si="9"/>
        <v>0</v>
      </c>
      <c r="U18" s="98">
        <f t="shared" si="9"/>
        <v>0</v>
      </c>
      <c r="V18" s="98">
        <f t="shared" si="9"/>
        <v>0</v>
      </c>
      <c r="W18" s="98">
        <f t="shared" si="9"/>
        <v>0</v>
      </c>
      <c r="X18" s="98">
        <f t="shared" si="9"/>
        <v>0</v>
      </c>
      <c r="Y18" s="98">
        <f t="shared" si="9"/>
        <v>0</v>
      </c>
      <c r="Z18" s="98">
        <f t="shared" si="9"/>
        <v>0</v>
      </c>
      <c r="AA18" s="98">
        <f t="shared" si="9"/>
        <v>0</v>
      </c>
      <c r="AB18" s="98">
        <f t="shared" si="9"/>
        <v>0</v>
      </c>
      <c r="AC18" s="98">
        <f t="shared" si="9"/>
        <v>0</v>
      </c>
      <c r="AD18" s="98">
        <f>SUM(AD8:AD17)+0.00001</f>
        <v>1E-05</v>
      </c>
      <c r="AE18" s="99"/>
      <c r="AF18" s="98">
        <f aca="true" t="shared" si="10" ref="AF18:AQ18">SUM(AF8:AF17)</f>
        <v>0</v>
      </c>
      <c r="AG18" s="98">
        <f t="shared" si="10"/>
        <v>0</v>
      </c>
      <c r="AH18" s="98">
        <f t="shared" si="10"/>
        <v>0</v>
      </c>
      <c r="AI18" s="98">
        <f t="shared" si="10"/>
        <v>0</v>
      </c>
      <c r="AJ18" s="98">
        <f t="shared" si="10"/>
        <v>0</v>
      </c>
      <c r="AK18" s="98">
        <f t="shared" si="10"/>
        <v>0</v>
      </c>
      <c r="AL18" s="98">
        <f t="shared" si="10"/>
        <v>0</v>
      </c>
      <c r="AM18" s="98">
        <f t="shared" si="10"/>
        <v>0</v>
      </c>
      <c r="AN18" s="98">
        <f t="shared" si="10"/>
        <v>0</v>
      </c>
      <c r="AO18" s="98">
        <f t="shared" si="10"/>
        <v>0</v>
      </c>
      <c r="AP18" s="98">
        <f t="shared" si="10"/>
        <v>0</v>
      </c>
      <c r="AQ18" s="98">
        <f t="shared" si="10"/>
        <v>0</v>
      </c>
      <c r="AR18" s="98">
        <f>SUM(AR8:AR17)+0.00001</f>
        <v>1E-05</v>
      </c>
    </row>
    <row r="19" spans="2:44" ht="12.75" outlineLevel="1">
      <c r="B19" s="8" t="s">
        <v>24</v>
      </c>
      <c r="D19" s="103"/>
      <c r="E19" s="103"/>
      <c r="F19" s="103"/>
      <c r="G19" s="103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9"/>
      <c r="AE19" s="99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4:44" ht="12.75" outlineLevel="2">
      <c r="D20" s="2" t="str">
        <f aca="true" t="shared" si="11" ref="D20:D29">+D8</f>
        <v>Employee 1</v>
      </c>
      <c r="R20" s="98">
        <f aca="true" t="shared" si="12" ref="R20:AC20">IF(+R8&gt;0,(+$E8)/12,0)</f>
        <v>0</v>
      </c>
      <c r="S20" s="98">
        <f t="shared" si="12"/>
        <v>0</v>
      </c>
      <c r="T20" s="98">
        <f t="shared" si="12"/>
        <v>0</v>
      </c>
      <c r="U20" s="98">
        <f t="shared" si="12"/>
        <v>0</v>
      </c>
      <c r="V20" s="98">
        <f t="shared" si="12"/>
        <v>0</v>
      </c>
      <c r="W20" s="98">
        <f t="shared" si="12"/>
        <v>0</v>
      </c>
      <c r="X20" s="98">
        <f t="shared" si="12"/>
        <v>0</v>
      </c>
      <c r="Y20" s="98">
        <f t="shared" si="12"/>
        <v>0</v>
      </c>
      <c r="Z20" s="98">
        <f t="shared" si="12"/>
        <v>0</v>
      </c>
      <c r="AA20" s="98">
        <f t="shared" si="12"/>
        <v>0</v>
      </c>
      <c r="AB20" s="98">
        <f t="shared" si="12"/>
        <v>0</v>
      </c>
      <c r="AC20" s="98">
        <f t="shared" si="12"/>
        <v>0</v>
      </c>
      <c r="AD20" s="99"/>
      <c r="AE20" s="99"/>
      <c r="AF20" s="98">
        <f aca="true" t="shared" si="13" ref="AF20:AQ20">IF(+AF8&gt;0,(+$E8)/12,0)</f>
        <v>0</v>
      </c>
      <c r="AG20" s="98">
        <f t="shared" si="13"/>
        <v>0</v>
      </c>
      <c r="AH20" s="98">
        <f t="shared" si="13"/>
        <v>0</v>
      </c>
      <c r="AI20" s="98">
        <f t="shared" si="13"/>
        <v>0</v>
      </c>
      <c r="AJ20" s="98">
        <f t="shared" si="13"/>
        <v>0</v>
      </c>
      <c r="AK20" s="98">
        <f t="shared" si="13"/>
        <v>0</v>
      </c>
      <c r="AL20" s="98">
        <f t="shared" si="13"/>
        <v>0</v>
      </c>
      <c r="AM20" s="98">
        <f t="shared" si="13"/>
        <v>0</v>
      </c>
      <c r="AN20" s="98">
        <f t="shared" si="13"/>
        <v>0</v>
      </c>
      <c r="AO20" s="98">
        <f t="shared" si="13"/>
        <v>0</v>
      </c>
      <c r="AP20" s="98">
        <f t="shared" si="13"/>
        <v>0</v>
      </c>
      <c r="AQ20" s="98">
        <f t="shared" si="13"/>
        <v>0</v>
      </c>
      <c r="AR20" s="99"/>
    </row>
    <row r="21" spans="4:44" ht="12.75" outlineLevel="2">
      <c r="D21" s="2" t="str">
        <f t="shared" si="11"/>
        <v>Employee 2</v>
      </c>
      <c r="R21" s="98">
        <f aca="true" t="shared" si="14" ref="R21:AC21">IF(+R9&gt;0,(+$E9)/12,0)</f>
        <v>0</v>
      </c>
      <c r="S21" s="98">
        <f t="shared" si="14"/>
        <v>0</v>
      </c>
      <c r="T21" s="98">
        <f t="shared" si="14"/>
        <v>0</v>
      </c>
      <c r="U21" s="98">
        <f t="shared" si="14"/>
        <v>0</v>
      </c>
      <c r="V21" s="98">
        <f t="shared" si="14"/>
        <v>0</v>
      </c>
      <c r="W21" s="98">
        <f t="shared" si="14"/>
        <v>0</v>
      </c>
      <c r="X21" s="98">
        <f t="shared" si="14"/>
        <v>0</v>
      </c>
      <c r="Y21" s="98">
        <f t="shared" si="14"/>
        <v>0</v>
      </c>
      <c r="Z21" s="98">
        <f t="shared" si="14"/>
        <v>0</v>
      </c>
      <c r="AA21" s="98">
        <f t="shared" si="14"/>
        <v>0</v>
      </c>
      <c r="AB21" s="98">
        <f t="shared" si="14"/>
        <v>0</v>
      </c>
      <c r="AC21" s="98">
        <f t="shared" si="14"/>
        <v>0</v>
      </c>
      <c r="AD21" s="99"/>
      <c r="AE21" s="99"/>
      <c r="AF21" s="98">
        <f aca="true" t="shared" si="15" ref="AF21:AQ21">IF(+AF9&gt;0,(+$E9)/12,0)</f>
        <v>0</v>
      </c>
      <c r="AG21" s="98">
        <f t="shared" si="15"/>
        <v>0</v>
      </c>
      <c r="AH21" s="98">
        <f t="shared" si="15"/>
        <v>0</v>
      </c>
      <c r="AI21" s="98">
        <f t="shared" si="15"/>
        <v>0</v>
      </c>
      <c r="AJ21" s="98">
        <f t="shared" si="15"/>
        <v>0</v>
      </c>
      <c r="AK21" s="98">
        <f t="shared" si="15"/>
        <v>0</v>
      </c>
      <c r="AL21" s="98">
        <f t="shared" si="15"/>
        <v>0</v>
      </c>
      <c r="AM21" s="98">
        <f t="shared" si="15"/>
        <v>0</v>
      </c>
      <c r="AN21" s="98">
        <f t="shared" si="15"/>
        <v>0</v>
      </c>
      <c r="AO21" s="98">
        <f t="shared" si="15"/>
        <v>0</v>
      </c>
      <c r="AP21" s="98">
        <f t="shared" si="15"/>
        <v>0</v>
      </c>
      <c r="AQ21" s="98">
        <f t="shared" si="15"/>
        <v>0</v>
      </c>
      <c r="AR21" s="99"/>
    </row>
    <row r="22" spans="4:44" ht="12.75" outlineLevel="2">
      <c r="D22" s="2" t="str">
        <f t="shared" si="11"/>
        <v>Employee 3</v>
      </c>
      <c r="R22" s="98">
        <f aca="true" t="shared" si="16" ref="R22:AC22">IF(+R10&gt;0,(+$E10)/12,0)</f>
        <v>0</v>
      </c>
      <c r="S22" s="98">
        <f t="shared" si="16"/>
        <v>0</v>
      </c>
      <c r="T22" s="98">
        <f t="shared" si="16"/>
        <v>0</v>
      </c>
      <c r="U22" s="98">
        <f t="shared" si="16"/>
        <v>0</v>
      </c>
      <c r="V22" s="98">
        <f t="shared" si="16"/>
        <v>0</v>
      </c>
      <c r="W22" s="98">
        <f t="shared" si="16"/>
        <v>0</v>
      </c>
      <c r="X22" s="98">
        <f t="shared" si="16"/>
        <v>0</v>
      </c>
      <c r="Y22" s="98">
        <f t="shared" si="16"/>
        <v>0</v>
      </c>
      <c r="Z22" s="98">
        <f t="shared" si="16"/>
        <v>0</v>
      </c>
      <c r="AA22" s="98">
        <f t="shared" si="16"/>
        <v>0</v>
      </c>
      <c r="AB22" s="98">
        <f t="shared" si="16"/>
        <v>0</v>
      </c>
      <c r="AC22" s="98">
        <f t="shared" si="16"/>
        <v>0</v>
      </c>
      <c r="AD22" s="99"/>
      <c r="AE22" s="99"/>
      <c r="AF22" s="98">
        <f aca="true" t="shared" si="17" ref="AF22:AQ22">IF(+AF10&gt;0,(+$E10)/12,0)</f>
        <v>0</v>
      </c>
      <c r="AG22" s="98">
        <f t="shared" si="17"/>
        <v>0</v>
      </c>
      <c r="AH22" s="98">
        <f t="shared" si="17"/>
        <v>0</v>
      </c>
      <c r="AI22" s="98">
        <f t="shared" si="17"/>
        <v>0</v>
      </c>
      <c r="AJ22" s="98">
        <f t="shared" si="17"/>
        <v>0</v>
      </c>
      <c r="AK22" s="98">
        <f t="shared" si="17"/>
        <v>0</v>
      </c>
      <c r="AL22" s="98">
        <f t="shared" si="17"/>
        <v>0</v>
      </c>
      <c r="AM22" s="98">
        <f t="shared" si="17"/>
        <v>0</v>
      </c>
      <c r="AN22" s="98">
        <f t="shared" si="17"/>
        <v>0</v>
      </c>
      <c r="AO22" s="98">
        <f t="shared" si="17"/>
        <v>0</v>
      </c>
      <c r="AP22" s="98">
        <f t="shared" si="17"/>
        <v>0</v>
      </c>
      <c r="AQ22" s="98">
        <f t="shared" si="17"/>
        <v>0</v>
      </c>
      <c r="AR22" s="99"/>
    </row>
    <row r="23" spans="4:44" ht="12.75" outlineLevel="2">
      <c r="D23" s="2" t="str">
        <f t="shared" si="11"/>
        <v>Employee 4</v>
      </c>
      <c r="R23" s="98">
        <f aca="true" t="shared" si="18" ref="R23:AC23">IF(+R11&gt;0,(+$E11)/12,0)</f>
        <v>0</v>
      </c>
      <c r="S23" s="98">
        <f t="shared" si="18"/>
        <v>0</v>
      </c>
      <c r="T23" s="98">
        <f t="shared" si="18"/>
        <v>0</v>
      </c>
      <c r="U23" s="98">
        <f t="shared" si="18"/>
        <v>0</v>
      </c>
      <c r="V23" s="98">
        <f t="shared" si="18"/>
        <v>0</v>
      </c>
      <c r="W23" s="98">
        <f t="shared" si="18"/>
        <v>0</v>
      </c>
      <c r="X23" s="98">
        <f t="shared" si="18"/>
        <v>0</v>
      </c>
      <c r="Y23" s="98">
        <f t="shared" si="18"/>
        <v>0</v>
      </c>
      <c r="Z23" s="98">
        <f t="shared" si="18"/>
        <v>0</v>
      </c>
      <c r="AA23" s="98">
        <f t="shared" si="18"/>
        <v>0</v>
      </c>
      <c r="AB23" s="98">
        <f t="shared" si="18"/>
        <v>0</v>
      </c>
      <c r="AC23" s="98">
        <f t="shared" si="18"/>
        <v>0</v>
      </c>
      <c r="AD23" s="99"/>
      <c r="AE23" s="99"/>
      <c r="AF23" s="98">
        <f aca="true" t="shared" si="19" ref="AF23:AQ23">IF(+AF11&gt;0,(+$E11)/12,0)</f>
        <v>0</v>
      </c>
      <c r="AG23" s="98">
        <f t="shared" si="19"/>
        <v>0</v>
      </c>
      <c r="AH23" s="98">
        <f t="shared" si="19"/>
        <v>0</v>
      </c>
      <c r="AI23" s="98">
        <f t="shared" si="19"/>
        <v>0</v>
      </c>
      <c r="AJ23" s="98">
        <f t="shared" si="19"/>
        <v>0</v>
      </c>
      <c r="AK23" s="98">
        <f t="shared" si="19"/>
        <v>0</v>
      </c>
      <c r="AL23" s="98">
        <f t="shared" si="19"/>
        <v>0</v>
      </c>
      <c r="AM23" s="98">
        <f t="shared" si="19"/>
        <v>0</v>
      </c>
      <c r="AN23" s="98">
        <f t="shared" si="19"/>
        <v>0</v>
      </c>
      <c r="AO23" s="98">
        <f t="shared" si="19"/>
        <v>0</v>
      </c>
      <c r="AP23" s="98">
        <f t="shared" si="19"/>
        <v>0</v>
      </c>
      <c r="AQ23" s="98">
        <f t="shared" si="19"/>
        <v>0</v>
      </c>
      <c r="AR23" s="99"/>
    </row>
    <row r="24" spans="4:44" ht="12.75" outlineLevel="2">
      <c r="D24" s="2" t="str">
        <f t="shared" si="11"/>
        <v>Employee 5</v>
      </c>
      <c r="R24" s="98">
        <f aca="true" t="shared" si="20" ref="R24:AC24">IF(+R12&gt;0,(+$E12)/12,0)</f>
        <v>0</v>
      </c>
      <c r="S24" s="98">
        <f t="shared" si="20"/>
        <v>0</v>
      </c>
      <c r="T24" s="98">
        <f t="shared" si="20"/>
        <v>0</v>
      </c>
      <c r="U24" s="98">
        <f t="shared" si="20"/>
        <v>0</v>
      </c>
      <c r="V24" s="98">
        <f t="shared" si="20"/>
        <v>0</v>
      </c>
      <c r="W24" s="98">
        <f t="shared" si="20"/>
        <v>0</v>
      </c>
      <c r="X24" s="98">
        <f t="shared" si="20"/>
        <v>0</v>
      </c>
      <c r="Y24" s="98">
        <f t="shared" si="20"/>
        <v>0</v>
      </c>
      <c r="Z24" s="98">
        <f t="shared" si="20"/>
        <v>0</v>
      </c>
      <c r="AA24" s="98">
        <f t="shared" si="20"/>
        <v>0</v>
      </c>
      <c r="AB24" s="98">
        <f t="shared" si="20"/>
        <v>0</v>
      </c>
      <c r="AC24" s="98">
        <f t="shared" si="20"/>
        <v>0</v>
      </c>
      <c r="AD24" s="99"/>
      <c r="AE24" s="99"/>
      <c r="AF24" s="98">
        <f aca="true" t="shared" si="21" ref="AF24:AQ24">IF(+AF12&gt;0,(+$E12)/12,0)</f>
        <v>0</v>
      </c>
      <c r="AG24" s="98">
        <f t="shared" si="21"/>
        <v>0</v>
      </c>
      <c r="AH24" s="98">
        <f t="shared" si="21"/>
        <v>0</v>
      </c>
      <c r="AI24" s="98">
        <f t="shared" si="21"/>
        <v>0</v>
      </c>
      <c r="AJ24" s="98">
        <f t="shared" si="21"/>
        <v>0</v>
      </c>
      <c r="AK24" s="98">
        <f t="shared" si="21"/>
        <v>0</v>
      </c>
      <c r="AL24" s="98">
        <f t="shared" si="21"/>
        <v>0</v>
      </c>
      <c r="AM24" s="98">
        <f t="shared" si="21"/>
        <v>0</v>
      </c>
      <c r="AN24" s="98">
        <f t="shared" si="21"/>
        <v>0</v>
      </c>
      <c r="AO24" s="98">
        <f t="shared" si="21"/>
        <v>0</v>
      </c>
      <c r="AP24" s="98">
        <f t="shared" si="21"/>
        <v>0</v>
      </c>
      <c r="AQ24" s="98">
        <f t="shared" si="21"/>
        <v>0</v>
      </c>
      <c r="AR24" s="99"/>
    </row>
    <row r="25" spans="4:44" ht="12.75" outlineLevel="2">
      <c r="D25" s="2" t="str">
        <f t="shared" si="11"/>
        <v>Employee 6</v>
      </c>
      <c r="R25" s="98">
        <f aca="true" t="shared" si="22" ref="R25:AC25">IF(+R13&gt;0,(+$E13)/12,0)</f>
        <v>0</v>
      </c>
      <c r="S25" s="98">
        <f t="shared" si="22"/>
        <v>0</v>
      </c>
      <c r="T25" s="98">
        <f t="shared" si="22"/>
        <v>0</v>
      </c>
      <c r="U25" s="98">
        <f t="shared" si="22"/>
        <v>0</v>
      </c>
      <c r="V25" s="98">
        <f t="shared" si="22"/>
        <v>0</v>
      </c>
      <c r="W25" s="98">
        <f t="shared" si="22"/>
        <v>0</v>
      </c>
      <c r="X25" s="98">
        <f t="shared" si="22"/>
        <v>0</v>
      </c>
      <c r="Y25" s="98">
        <f t="shared" si="22"/>
        <v>0</v>
      </c>
      <c r="Z25" s="98">
        <f t="shared" si="22"/>
        <v>0</v>
      </c>
      <c r="AA25" s="98">
        <f t="shared" si="22"/>
        <v>0</v>
      </c>
      <c r="AB25" s="98">
        <f t="shared" si="22"/>
        <v>0</v>
      </c>
      <c r="AC25" s="98">
        <f t="shared" si="22"/>
        <v>0</v>
      </c>
      <c r="AD25" s="99"/>
      <c r="AE25" s="99"/>
      <c r="AF25" s="98">
        <f aca="true" t="shared" si="23" ref="AF25:AQ25">IF(+AF13&gt;0,(+$E13)/12,0)</f>
        <v>0</v>
      </c>
      <c r="AG25" s="98">
        <f t="shared" si="23"/>
        <v>0</v>
      </c>
      <c r="AH25" s="98">
        <f t="shared" si="23"/>
        <v>0</v>
      </c>
      <c r="AI25" s="98">
        <f t="shared" si="23"/>
        <v>0</v>
      </c>
      <c r="AJ25" s="98">
        <f t="shared" si="23"/>
        <v>0</v>
      </c>
      <c r="AK25" s="98">
        <f t="shared" si="23"/>
        <v>0</v>
      </c>
      <c r="AL25" s="98">
        <f t="shared" si="23"/>
        <v>0</v>
      </c>
      <c r="AM25" s="98">
        <f t="shared" si="23"/>
        <v>0</v>
      </c>
      <c r="AN25" s="98">
        <f t="shared" si="23"/>
        <v>0</v>
      </c>
      <c r="AO25" s="98">
        <f t="shared" si="23"/>
        <v>0</v>
      </c>
      <c r="AP25" s="98">
        <f t="shared" si="23"/>
        <v>0</v>
      </c>
      <c r="AQ25" s="98">
        <f t="shared" si="23"/>
        <v>0</v>
      </c>
      <c r="AR25" s="99"/>
    </row>
    <row r="26" spans="4:44" ht="12.75" outlineLevel="2">
      <c r="D26" s="2" t="str">
        <f t="shared" si="11"/>
        <v>Employee 7</v>
      </c>
      <c r="R26" s="98">
        <f aca="true" t="shared" si="24" ref="R26:AC26">IF(+R14&gt;0,(+$E14)/12,0)</f>
        <v>0</v>
      </c>
      <c r="S26" s="98">
        <f t="shared" si="24"/>
        <v>0</v>
      </c>
      <c r="T26" s="98">
        <f>IF(+T14&gt;0,(+$E14)/12,0)</f>
        <v>0</v>
      </c>
      <c r="U26" s="98">
        <f t="shared" si="24"/>
        <v>0</v>
      </c>
      <c r="V26" s="98">
        <f t="shared" si="24"/>
        <v>0</v>
      </c>
      <c r="W26" s="98">
        <f t="shared" si="24"/>
        <v>0</v>
      </c>
      <c r="X26" s="98">
        <f t="shared" si="24"/>
        <v>0</v>
      </c>
      <c r="Y26" s="98">
        <f t="shared" si="24"/>
        <v>0</v>
      </c>
      <c r="Z26" s="98">
        <f t="shared" si="24"/>
        <v>0</v>
      </c>
      <c r="AA26" s="98">
        <f t="shared" si="24"/>
        <v>0</v>
      </c>
      <c r="AB26" s="98">
        <f t="shared" si="24"/>
        <v>0</v>
      </c>
      <c r="AC26" s="98">
        <f t="shared" si="24"/>
        <v>0</v>
      </c>
      <c r="AD26" s="99"/>
      <c r="AE26" s="99"/>
      <c r="AF26" s="98">
        <f aca="true" t="shared" si="25" ref="AF26:AQ26">IF(+AF14&gt;0,(+$E14)/12,0)</f>
        <v>0</v>
      </c>
      <c r="AG26" s="98">
        <f t="shared" si="25"/>
        <v>0</v>
      </c>
      <c r="AH26" s="98">
        <f t="shared" si="25"/>
        <v>0</v>
      </c>
      <c r="AI26" s="98">
        <f t="shared" si="25"/>
        <v>0</v>
      </c>
      <c r="AJ26" s="98">
        <f t="shared" si="25"/>
        <v>0</v>
      </c>
      <c r="AK26" s="98">
        <f t="shared" si="25"/>
        <v>0</v>
      </c>
      <c r="AL26" s="98">
        <f t="shared" si="25"/>
        <v>0</v>
      </c>
      <c r="AM26" s="98">
        <f t="shared" si="25"/>
        <v>0</v>
      </c>
      <c r="AN26" s="98">
        <f t="shared" si="25"/>
        <v>0</v>
      </c>
      <c r="AO26" s="98">
        <f t="shared" si="25"/>
        <v>0</v>
      </c>
      <c r="AP26" s="98">
        <f t="shared" si="25"/>
        <v>0</v>
      </c>
      <c r="AQ26" s="98">
        <f t="shared" si="25"/>
        <v>0</v>
      </c>
      <c r="AR26" s="99"/>
    </row>
    <row r="27" spans="4:44" ht="12.75" outlineLevel="2">
      <c r="D27" s="2" t="str">
        <f t="shared" si="11"/>
        <v>Employee 8</v>
      </c>
      <c r="R27" s="98">
        <f aca="true" t="shared" si="26" ref="R27:AC27">IF(+R15&gt;0,(+$E15)/12,0)</f>
        <v>0</v>
      </c>
      <c r="S27" s="98">
        <f t="shared" si="26"/>
        <v>0</v>
      </c>
      <c r="T27" s="98">
        <f t="shared" si="26"/>
        <v>0</v>
      </c>
      <c r="U27" s="98">
        <f t="shared" si="26"/>
        <v>0</v>
      </c>
      <c r="V27" s="98">
        <f t="shared" si="26"/>
        <v>0</v>
      </c>
      <c r="W27" s="98">
        <f t="shared" si="26"/>
        <v>0</v>
      </c>
      <c r="X27" s="98">
        <f t="shared" si="26"/>
        <v>0</v>
      </c>
      <c r="Y27" s="98">
        <f t="shared" si="26"/>
        <v>0</v>
      </c>
      <c r="Z27" s="98">
        <f t="shared" si="26"/>
        <v>0</v>
      </c>
      <c r="AA27" s="98">
        <f t="shared" si="26"/>
        <v>0</v>
      </c>
      <c r="AB27" s="98">
        <f t="shared" si="26"/>
        <v>0</v>
      </c>
      <c r="AC27" s="98">
        <f t="shared" si="26"/>
        <v>0</v>
      </c>
      <c r="AD27" s="99"/>
      <c r="AE27" s="99"/>
      <c r="AF27" s="98">
        <f aca="true" t="shared" si="27" ref="AF27:AQ27">IF(+AF15&gt;0,(+$E15)/12,0)</f>
        <v>0</v>
      </c>
      <c r="AG27" s="98">
        <f t="shared" si="27"/>
        <v>0</v>
      </c>
      <c r="AH27" s="98">
        <f t="shared" si="27"/>
        <v>0</v>
      </c>
      <c r="AI27" s="98">
        <f t="shared" si="27"/>
        <v>0</v>
      </c>
      <c r="AJ27" s="98">
        <f t="shared" si="27"/>
        <v>0</v>
      </c>
      <c r="AK27" s="98">
        <f t="shared" si="27"/>
        <v>0</v>
      </c>
      <c r="AL27" s="98">
        <f t="shared" si="27"/>
        <v>0</v>
      </c>
      <c r="AM27" s="98">
        <f t="shared" si="27"/>
        <v>0</v>
      </c>
      <c r="AN27" s="98">
        <f t="shared" si="27"/>
        <v>0</v>
      </c>
      <c r="AO27" s="98">
        <f t="shared" si="27"/>
        <v>0</v>
      </c>
      <c r="AP27" s="98">
        <f t="shared" si="27"/>
        <v>0</v>
      </c>
      <c r="AQ27" s="98">
        <f t="shared" si="27"/>
        <v>0</v>
      </c>
      <c r="AR27" s="99"/>
    </row>
    <row r="28" spans="4:44" ht="12.75" outlineLevel="2">
      <c r="D28" s="2" t="str">
        <f t="shared" si="11"/>
        <v>Employee 9</v>
      </c>
      <c r="R28" s="98">
        <f aca="true" t="shared" si="28" ref="R28:AC28">IF(+R16&gt;0,(+$E16)/12,0)</f>
        <v>0</v>
      </c>
      <c r="S28" s="98">
        <f t="shared" si="28"/>
        <v>0</v>
      </c>
      <c r="T28" s="98">
        <f t="shared" si="28"/>
        <v>0</v>
      </c>
      <c r="U28" s="98">
        <f t="shared" si="28"/>
        <v>0</v>
      </c>
      <c r="V28" s="98">
        <f t="shared" si="28"/>
        <v>0</v>
      </c>
      <c r="W28" s="98">
        <f t="shared" si="28"/>
        <v>0</v>
      </c>
      <c r="X28" s="98">
        <f t="shared" si="28"/>
        <v>0</v>
      </c>
      <c r="Y28" s="98">
        <f t="shared" si="28"/>
        <v>0</v>
      </c>
      <c r="Z28" s="98">
        <f t="shared" si="28"/>
        <v>0</v>
      </c>
      <c r="AA28" s="98">
        <f t="shared" si="28"/>
        <v>0</v>
      </c>
      <c r="AB28" s="98">
        <f t="shared" si="28"/>
        <v>0</v>
      </c>
      <c r="AC28" s="98">
        <f t="shared" si="28"/>
        <v>0</v>
      </c>
      <c r="AD28" s="99"/>
      <c r="AE28" s="99"/>
      <c r="AF28" s="98">
        <f aca="true" t="shared" si="29" ref="AF28:AQ28">IF(+AF16&gt;0,(+$E16)/12,0)</f>
        <v>0</v>
      </c>
      <c r="AG28" s="98">
        <f t="shared" si="29"/>
        <v>0</v>
      </c>
      <c r="AH28" s="98">
        <f t="shared" si="29"/>
        <v>0</v>
      </c>
      <c r="AI28" s="98">
        <f t="shared" si="29"/>
        <v>0</v>
      </c>
      <c r="AJ28" s="98">
        <f t="shared" si="29"/>
        <v>0</v>
      </c>
      <c r="AK28" s="98">
        <f t="shared" si="29"/>
        <v>0</v>
      </c>
      <c r="AL28" s="98">
        <f t="shared" si="29"/>
        <v>0</v>
      </c>
      <c r="AM28" s="98">
        <f t="shared" si="29"/>
        <v>0</v>
      </c>
      <c r="AN28" s="98">
        <f t="shared" si="29"/>
        <v>0</v>
      </c>
      <c r="AO28" s="98">
        <f t="shared" si="29"/>
        <v>0</v>
      </c>
      <c r="AP28" s="98">
        <f t="shared" si="29"/>
        <v>0</v>
      </c>
      <c r="AQ28" s="98">
        <f t="shared" si="29"/>
        <v>0</v>
      </c>
      <c r="AR28" s="99"/>
    </row>
    <row r="29" spans="4:44" ht="12.75" outlineLevel="2">
      <c r="D29" s="2" t="str">
        <f t="shared" si="11"/>
        <v>Employee 10</v>
      </c>
      <c r="R29" s="100">
        <f aca="true" t="shared" si="30" ref="R29:AC29">IF(+R17&gt;0,(+$E17)/12,0)</f>
        <v>0</v>
      </c>
      <c r="S29" s="100">
        <f t="shared" si="30"/>
        <v>0</v>
      </c>
      <c r="T29" s="100">
        <f t="shared" si="30"/>
        <v>0</v>
      </c>
      <c r="U29" s="100">
        <f t="shared" si="30"/>
        <v>0</v>
      </c>
      <c r="V29" s="100">
        <f t="shared" si="30"/>
        <v>0</v>
      </c>
      <c r="W29" s="100">
        <f t="shared" si="30"/>
        <v>0</v>
      </c>
      <c r="X29" s="100">
        <f t="shared" si="30"/>
        <v>0</v>
      </c>
      <c r="Y29" s="100">
        <f t="shared" si="30"/>
        <v>0</v>
      </c>
      <c r="Z29" s="100">
        <f t="shared" si="30"/>
        <v>0</v>
      </c>
      <c r="AA29" s="100">
        <f t="shared" si="30"/>
        <v>0</v>
      </c>
      <c r="AB29" s="100">
        <f t="shared" si="30"/>
        <v>0</v>
      </c>
      <c r="AC29" s="100">
        <f t="shared" si="30"/>
        <v>0</v>
      </c>
      <c r="AD29" s="99"/>
      <c r="AE29" s="99"/>
      <c r="AF29" s="100">
        <f aca="true" t="shared" si="31" ref="AF29:AQ29">IF(+AF17&gt;0,(+$E17)/12,0)</f>
        <v>0</v>
      </c>
      <c r="AG29" s="100">
        <f t="shared" si="31"/>
        <v>0</v>
      </c>
      <c r="AH29" s="100">
        <f t="shared" si="31"/>
        <v>0</v>
      </c>
      <c r="AI29" s="100">
        <f t="shared" si="31"/>
        <v>0</v>
      </c>
      <c r="AJ29" s="100">
        <f t="shared" si="31"/>
        <v>0</v>
      </c>
      <c r="AK29" s="100">
        <f t="shared" si="31"/>
        <v>0</v>
      </c>
      <c r="AL29" s="100">
        <f t="shared" si="31"/>
        <v>0</v>
      </c>
      <c r="AM29" s="100">
        <f t="shared" si="31"/>
        <v>0</v>
      </c>
      <c r="AN29" s="100">
        <f t="shared" si="31"/>
        <v>0</v>
      </c>
      <c r="AO29" s="100">
        <f t="shared" si="31"/>
        <v>0</v>
      </c>
      <c r="AP29" s="100">
        <f t="shared" si="31"/>
        <v>0</v>
      </c>
      <c r="AQ29" s="100">
        <f t="shared" si="31"/>
        <v>0</v>
      </c>
      <c r="AR29" s="99"/>
    </row>
    <row r="30" spans="3:44" ht="12.75" outlineLevel="1">
      <c r="C30" s="87" t="s">
        <v>95</v>
      </c>
      <c r="R30" s="98">
        <f aca="true" t="shared" si="32" ref="R30:AB30">SUM(R20:R29)</f>
        <v>0</v>
      </c>
      <c r="S30" s="98">
        <f t="shared" si="32"/>
        <v>0</v>
      </c>
      <c r="T30" s="98">
        <f t="shared" si="32"/>
        <v>0</v>
      </c>
      <c r="U30" s="98">
        <f t="shared" si="32"/>
        <v>0</v>
      </c>
      <c r="V30" s="98">
        <f t="shared" si="32"/>
        <v>0</v>
      </c>
      <c r="W30" s="98">
        <f t="shared" si="32"/>
        <v>0</v>
      </c>
      <c r="X30" s="98">
        <f t="shared" si="32"/>
        <v>0</v>
      </c>
      <c r="Y30" s="98">
        <f t="shared" si="32"/>
        <v>0</v>
      </c>
      <c r="Z30" s="98">
        <f t="shared" si="32"/>
        <v>0</v>
      </c>
      <c r="AA30" s="98">
        <f t="shared" si="32"/>
        <v>0</v>
      </c>
      <c r="AB30" s="98">
        <f t="shared" si="32"/>
        <v>0</v>
      </c>
      <c r="AC30" s="98">
        <f>SUM(AC20:AC29)</f>
        <v>0</v>
      </c>
      <c r="AD30" s="99">
        <f>SUM(R30:AC30)</f>
        <v>0</v>
      </c>
      <c r="AE30" s="99"/>
      <c r="AF30" s="98">
        <f aca="true" t="shared" si="33" ref="AF30:AQ30">SUM(AF20:AF29)</f>
        <v>0</v>
      </c>
      <c r="AG30" s="98">
        <f t="shared" si="33"/>
        <v>0</v>
      </c>
      <c r="AH30" s="98">
        <f t="shared" si="33"/>
        <v>0</v>
      </c>
      <c r="AI30" s="98">
        <f t="shared" si="33"/>
        <v>0</v>
      </c>
      <c r="AJ30" s="98">
        <f t="shared" si="33"/>
        <v>0</v>
      </c>
      <c r="AK30" s="98">
        <f t="shared" si="33"/>
        <v>0</v>
      </c>
      <c r="AL30" s="98">
        <f t="shared" si="33"/>
        <v>0</v>
      </c>
      <c r="AM30" s="98">
        <f t="shared" si="33"/>
        <v>0</v>
      </c>
      <c r="AN30" s="98">
        <f t="shared" si="33"/>
        <v>0</v>
      </c>
      <c r="AO30" s="98">
        <f t="shared" si="33"/>
        <v>0</v>
      </c>
      <c r="AP30" s="98">
        <f t="shared" si="33"/>
        <v>0</v>
      </c>
      <c r="AQ30" s="98">
        <f t="shared" si="33"/>
        <v>0</v>
      </c>
      <c r="AR30" s="99">
        <f>SUM(AF30:AQ30)</f>
        <v>0</v>
      </c>
    </row>
    <row r="31" spans="3:44" ht="12.75" outlineLevel="1">
      <c r="C31" s="87" t="s">
        <v>96</v>
      </c>
      <c r="R31" s="98">
        <v>0</v>
      </c>
      <c r="S31" s="98">
        <v>0</v>
      </c>
      <c r="T31" s="88">
        <f>(+SUM(R18:T18)/$AD$18)*$G18</f>
        <v>0</v>
      </c>
      <c r="U31" s="98">
        <v>0</v>
      </c>
      <c r="V31" s="98">
        <v>0</v>
      </c>
      <c r="W31" s="88">
        <f>(+SUM(U18:W18)/$AD$18)*$G18</f>
        <v>0</v>
      </c>
      <c r="X31" s="98">
        <v>0</v>
      </c>
      <c r="Y31" s="98">
        <v>0</v>
      </c>
      <c r="Z31" s="88">
        <f>(+SUM(X18:Z18)/$AD$18)*$G18</f>
        <v>0</v>
      </c>
      <c r="AA31" s="98">
        <v>0</v>
      </c>
      <c r="AB31" s="98">
        <v>0</v>
      </c>
      <c r="AC31" s="88">
        <f>(+SUM(AA18:AC18)/$AD$18)*$G18</f>
        <v>0</v>
      </c>
      <c r="AD31" s="99">
        <f>SUM(R31:AC31)</f>
        <v>0</v>
      </c>
      <c r="AE31" s="99"/>
      <c r="AF31" s="98">
        <v>0</v>
      </c>
      <c r="AG31" s="98">
        <v>0</v>
      </c>
      <c r="AH31" s="88">
        <f>(+SUM(AF18:AH18)/$AR$18)*$G18</f>
        <v>0</v>
      </c>
      <c r="AI31" s="98">
        <v>0</v>
      </c>
      <c r="AJ31" s="98">
        <v>0</v>
      </c>
      <c r="AK31" s="88">
        <f>(+SUM(AI18:AK18)/$AR$18)*$G18</f>
        <v>0</v>
      </c>
      <c r="AL31" s="98">
        <v>0</v>
      </c>
      <c r="AM31" s="98">
        <v>0</v>
      </c>
      <c r="AN31" s="88">
        <f>(+SUM(AL18:AN18)/$AR$18)*$G18</f>
        <v>0</v>
      </c>
      <c r="AO31" s="98">
        <v>0</v>
      </c>
      <c r="AP31" s="98">
        <v>0</v>
      </c>
      <c r="AQ31" s="88">
        <f>(+SUM(AO18:AQ18)/$AR$18)*$G18</f>
        <v>0</v>
      </c>
      <c r="AR31" s="99">
        <f>SUM(AF31:AQ31)</f>
        <v>0</v>
      </c>
    </row>
    <row r="32" spans="3:44" ht="12.75" outlineLevel="1">
      <c r="C32" s="87" t="s">
        <v>31</v>
      </c>
      <c r="R32" s="100">
        <v>0</v>
      </c>
      <c r="S32" s="100">
        <v>0</v>
      </c>
      <c r="T32" s="100">
        <f>+T18*$E335</f>
        <v>0</v>
      </c>
      <c r="U32" s="100">
        <v>0</v>
      </c>
      <c r="V32" s="100">
        <v>0</v>
      </c>
      <c r="W32" s="100">
        <f>+W18*$E335</f>
        <v>0</v>
      </c>
      <c r="X32" s="100">
        <v>0</v>
      </c>
      <c r="Y32" s="100">
        <v>0</v>
      </c>
      <c r="Z32" s="100">
        <f>+Z18*$E335</f>
        <v>0</v>
      </c>
      <c r="AA32" s="100">
        <v>0</v>
      </c>
      <c r="AB32" s="100">
        <v>0</v>
      </c>
      <c r="AC32" s="100">
        <f>+AC18*$E335</f>
        <v>0</v>
      </c>
      <c r="AD32" s="101">
        <f>SUM(R32:AC32)</f>
        <v>0</v>
      </c>
      <c r="AE32" s="99"/>
      <c r="AF32" s="100">
        <v>0</v>
      </c>
      <c r="AG32" s="100">
        <v>0</v>
      </c>
      <c r="AH32" s="100">
        <f>+AH18*$E335</f>
        <v>0</v>
      </c>
      <c r="AI32" s="100">
        <v>0</v>
      </c>
      <c r="AJ32" s="100">
        <v>0</v>
      </c>
      <c r="AK32" s="100">
        <f>+AK18*$E335</f>
        <v>0</v>
      </c>
      <c r="AL32" s="100">
        <v>0</v>
      </c>
      <c r="AM32" s="100">
        <v>0</v>
      </c>
      <c r="AN32" s="100">
        <f>+AN18*$E335</f>
        <v>0</v>
      </c>
      <c r="AO32" s="100">
        <v>0</v>
      </c>
      <c r="AP32" s="100">
        <v>0</v>
      </c>
      <c r="AQ32" s="100">
        <f>+AQ18*$E335</f>
        <v>0</v>
      </c>
      <c r="AR32" s="101">
        <f>SUM(AF32:AQ32)</f>
        <v>0</v>
      </c>
    </row>
    <row r="33" spans="4:44" ht="12.75" outlineLevel="1">
      <c r="D33" s="2" t="s">
        <v>33</v>
      </c>
      <c r="R33" s="98">
        <f>SUM(R30:R32)</f>
        <v>0</v>
      </c>
      <c r="S33" s="98">
        <f aca="true" t="shared" si="34" ref="S33:AD33">SUM(S30:S32)</f>
        <v>0</v>
      </c>
      <c r="T33" s="98">
        <f t="shared" si="34"/>
        <v>0</v>
      </c>
      <c r="U33" s="98">
        <f t="shared" si="34"/>
        <v>0</v>
      </c>
      <c r="V33" s="98">
        <f t="shared" si="34"/>
        <v>0</v>
      </c>
      <c r="W33" s="98">
        <f t="shared" si="34"/>
        <v>0</v>
      </c>
      <c r="X33" s="98">
        <f t="shared" si="34"/>
        <v>0</v>
      </c>
      <c r="Y33" s="98">
        <f t="shared" si="34"/>
        <v>0</v>
      </c>
      <c r="Z33" s="98">
        <f t="shared" si="34"/>
        <v>0</v>
      </c>
      <c r="AA33" s="98">
        <f t="shared" si="34"/>
        <v>0</v>
      </c>
      <c r="AB33" s="98">
        <f t="shared" si="34"/>
        <v>0</v>
      </c>
      <c r="AC33" s="98">
        <f t="shared" si="34"/>
        <v>0</v>
      </c>
      <c r="AD33" s="98">
        <f t="shared" si="34"/>
        <v>0</v>
      </c>
      <c r="AE33" s="99"/>
      <c r="AF33" s="98">
        <f aca="true" t="shared" si="35" ref="AF33:AR33">SUM(AF30:AF32)</f>
        <v>0</v>
      </c>
      <c r="AG33" s="98">
        <f t="shared" si="35"/>
        <v>0</v>
      </c>
      <c r="AH33" s="98">
        <f t="shared" si="35"/>
        <v>0</v>
      </c>
      <c r="AI33" s="98">
        <f t="shared" si="35"/>
        <v>0</v>
      </c>
      <c r="AJ33" s="98">
        <f t="shared" si="35"/>
        <v>0</v>
      </c>
      <c r="AK33" s="98">
        <f t="shared" si="35"/>
        <v>0</v>
      </c>
      <c r="AL33" s="98">
        <f t="shared" si="35"/>
        <v>0</v>
      </c>
      <c r="AM33" s="98">
        <f t="shared" si="35"/>
        <v>0</v>
      </c>
      <c r="AN33" s="98">
        <f t="shared" si="35"/>
        <v>0</v>
      </c>
      <c r="AO33" s="98">
        <f t="shared" si="35"/>
        <v>0</v>
      </c>
      <c r="AP33" s="98">
        <f t="shared" si="35"/>
        <v>0</v>
      </c>
      <c r="AQ33" s="98">
        <f t="shared" si="35"/>
        <v>0</v>
      </c>
      <c r="AR33" s="98">
        <f t="shared" si="35"/>
        <v>0</v>
      </c>
    </row>
    <row r="34" spans="2:44" ht="12.75" outlineLevel="1">
      <c r="B34" s="8" t="s">
        <v>394</v>
      </c>
      <c r="D34" s="103"/>
      <c r="E34" s="103"/>
      <c r="F34" s="103"/>
      <c r="G34" s="103"/>
      <c r="R34" s="98">
        <f aca="true" t="shared" si="36" ref="R34:AC34">COUNTIF(R8:R17,"&gt;0")</f>
        <v>0</v>
      </c>
      <c r="S34" s="98">
        <f t="shared" si="36"/>
        <v>0</v>
      </c>
      <c r="T34" s="98">
        <f t="shared" si="36"/>
        <v>0</v>
      </c>
      <c r="U34" s="98">
        <f t="shared" si="36"/>
        <v>0</v>
      </c>
      <c r="V34" s="98">
        <f t="shared" si="36"/>
        <v>0</v>
      </c>
      <c r="W34" s="98">
        <f t="shared" si="36"/>
        <v>0</v>
      </c>
      <c r="X34" s="98">
        <f t="shared" si="36"/>
        <v>0</v>
      </c>
      <c r="Y34" s="98">
        <f t="shared" si="36"/>
        <v>0</v>
      </c>
      <c r="Z34" s="98">
        <f t="shared" si="36"/>
        <v>0</v>
      </c>
      <c r="AA34" s="98">
        <f t="shared" si="36"/>
        <v>0</v>
      </c>
      <c r="AB34" s="98">
        <f t="shared" si="36"/>
        <v>0</v>
      </c>
      <c r="AC34" s="98">
        <f t="shared" si="36"/>
        <v>0</v>
      </c>
      <c r="AD34" s="99"/>
      <c r="AE34" s="99"/>
      <c r="AF34" s="98">
        <f aca="true" t="shared" si="37" ref="AF34:AQ34">COUNTIF(AF8:AF17,"&gt;0")</f>
        <v>0</v>
      </c>
      <c r="AG34" s="98">
        <f t="shared" si="37"/>
        <v>0</v>
      </c>
      <c r="AH34" s="98">
        <f t="shared" si="37"/>
        <v>0</v>
      </c>
      <c r="AI34" s="98">
        <f t="shared" si="37"/>
        <v>0</v>
      </c>
      <c r="AJ34" s="98">
        <f t="shared" si="37"/>
        <v>0</v>
      </c>
      <c r="AK34" s="98">
        <f t="shared" si="37"/>
        <v>0</v>
      </c>
      <c r="AL34" s="98">
        <f t="shared" si="37"/>
        <v>0</v>
      </c>
      <c r="AM34" s="98">
        <f t="shared" si="37"/>
        <v>0</v>
      </c>
      <c r="AN34" s="98">
        <f t="shared" si="37"/>
        <v>0</v>
      </c>
      <c r="AO34" s="98">
        <f t="shared" si="37"/>
        <v>0</v>
      </c>
      <c r="AP34" s="98">
        <f t="shared" si="37"/>
        <v>0</v>
      </c>
      <c r="AQ34" s="98">
        <f t="shared" si="37"/>
        <v>0</v>
      </c>
      <c r="AR34" s="99"/>
    </row>
    <row r="35" spans="2:44" ht="12.75" outlineLevel="1">
      <c r="B35" s="8" t="s">
        <v>25</v>
      </c>
      <c r="D35" s="103"/>
      <c r="E35" s="103"/>
      <c r="F35" s="103"/>
      <c r="G35" s="103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  <c r="AE35" s="99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9"/>
    </row>
    <row r="36" spans="4:44" ht="12.75" hidden="1" outlineLevel="2">
      <c r="D36" s="104" t="str">
        <f aca="true" t="shared" si="38" ref="D36:D45">+D20</f>
        <v>Employee 1</v>
      </c>
      <c r="E36" s="104"/>
      <c r="F36" s="104"/>
      <c r="G36" s="104"/>
      <c r="R36" s="98">
        <f>IF(R8&gt;0,$M8,0)</f>
        <v>0</v>
      </c>
      <c r="S36" s="98">
        <f aca="true" t="shared" si="39" ref="S36:AC36">IF(S8&gt;0,$M8,0)</f>
        <v>0</v>
      </c>
      <c r="T36" s="98">
        <f t="shared" si="39"/>
        <v>0</v>
      </c>
      <c r="U36" s="98">
        <f t="shared" si="39"/>
        <v>0</v>
      </c>
      <c r="V36" s="98">
        <f t="shared" si="39"/>
        <v>0</v>
      </c>
      <c r="W36" s="98">
        <f t="shared" si="39"/>
        <v>0</v>
      </c>
      <c r="X36" s="98">
        <f t="shared" si="39"/>
        <v>0</v>
      </c>
      <c r="Y36" s="98">
        <f t="shared" si="39"/>
        <v>0</v>
      </c>
      <c r="Z36" s="98">
        <f t="shared" si="39"/>
        <v>0</v>
      </c>
      <c r="AA36" s="98">
        <f t="shared" si="39"/>
        <v>0</v>
      </c>
      <c r="AB36" s="98">
        <f t="shared" si="39"/>
        <v>0</v>
      </c>
      <c r="AC36" s="98">
        <f t="shared" si="39"/>
        <v>0</v>
      </c>
      <c r="AD36" s="99"/>
      <c r="AE36" s="99"/>
      <c r="AF36" s="98">
        <f>IF(AF8&gt;0,$M8,0)</f>
        <v>0</v>
      </c>
      <c r="AG36" s="98">
        <f aca="true" t="shared" si="40" ref="AG36:AQ36">IF(AG8&gt;0,$M8,0)</f>
        <v>0</v>
      </c>
      <c r="AH36" s="98">
        <f t="shared" si="40"/>
        <v>0</v>
      </c>
      <c r="AI36" s="98">
        <f t="shared" si="40"/>
        <v>0</v>
      </c>
      <c r="AJ36" s="98">
        <f t="shared" si="40"/>
        <v>0</v>
      </c>
      <c r="AK36" s="98">
        <f t="shared" si="40"/>
        <v>0</v>
      </c>
      <c r="AL36" s="98">
        <f t="shared" si="40"/>
        <v>0</v>
      </c>
      <c r="AM36" s="98">
        <f t="shared" si="40"/>
        <v>0</v>
      </c>
      <c r="AN36" s="98">
        <f t="shared" si="40"/>
        <v>0</v>
      </c>
      <c r="AO36" s="98">
        <f t="shared" si="40"/>
        <v>0</v>
      </c>
      <c r="AP36" s="98">
        <f t="shared" si="40"/>
        <v>0</v>
      </c>
      <c r="AQ36" s="98">
        <f t="shared" si="40"/>
        <v>0</v>
      </c>
      <c r="AR36" s="99"/>
    </row>
    <row r="37" spans="4:44" ht="12.75" hidden="1" outlineLevel="2">
      <c r="D37" s="104" t="str">
        <f t="shared" si="38"/>
        <v>Employee 2</v>
      </c>
      <c r="E37" s="104"/>
      <c r="F37" s="104"/>
      <c r="G37" s="104"/>
      <c r="R37" s="98">
        <f aca="true" t="shared" si="41" ref="R37:AC37">IF(R9&gt;0,$M9,0)</f>
        <v>0</v>
      </c>
      <c r="S37" s="98">
        <f t="shared" si="41"/>
        <v>0</v>
      </c>
      <c r="T37" s="98">
        <f t="shared" si="41"/>
        <v>0</v>
      </c>
      <c r="U37" s="98">
        <f t="shared" si="41"/>
        <v>0</v>
      </c>
      <c r="V37" s="98">
        <f t="shared" si="41"/>
        <v>0</v>
      </c>
      <c r="W37" s="98">
        <f t="shared" si="41"/>
        <v>0</v>
      </c>
      <c r="X37" s="98">
        <f t="shared" si="41"/>
        <v>0</v>
      </c>
      <c r="Y37" s="98">
        <f t="shared" si="41"/>
        <v>0</v>
      </c>
      <c r="Z37" s="98">
        <f t="shared" si="41"/>
        <v>0</v>
      </c>
      <c r="AA37" s="98">
        <f t="shared" si="41"/>
        <v>0</v>
      </c>
      <c r="AB37" s="98">
        <f t="shared" si="41"/>
        <v>0</v>
      </c>
      <c r="AC37" s="98">
        <f t="shared" si="41"/>
        <v>0</v>
      </c>
      <c r="AD37" s="99"/>
      <c r="AE37" s="99"/>
      <c r="AF37" s="98">
        <f aca="true" t="shared" si="42" ref="AF37:AQ37">IF(AF9&gt;0,$M9,0)</f>
        <v>0</v>
      </c>
      <c r="AG37" s="98">
        <f t="shared" si="42"/>
        <v>0</v>
      </c>
      <c r="AH37" s="98">
        <f t="shared" si="42"/>
        <v>0</v>
      </c>
      <c r="AI37" s="98">
        <f t="shared" si="42"/>
        <v>0</v>
      </c>
      <c r="AJ37" s="98">
        <f t="shared" si="42"/>
        <v>0</v>
      </c>
      <c r="AK37" s="98">
        <f t="shared" si="42"/>
        <v>0</v>
      </c>
      <c r="AL37" s="98">
        <f t="shared" si="42"/>
        <v>0</v>
      </c>
      <c r="AM37" s="98">
        <f t="shared" si="42"/>
        <v>0</v>
      </c>
      <c r="AN37" s="98">
        <f t="shared" si="42"/>
        <v>0</v>
      </c>
      <c r="AO37" s="98">
        <f t="shared" si="42"/>
        <v>0</v>
      </c>
      <c r="AP37" s="98">
        <f t="shared" si="42"/>
        <v>0</v>
      </c>
      <c r="AQ37" s="98">
        <f t="shared" si="42"/>
        <v>0</v>
      </c>
      <c r="AR37" s="99"/>
    </row>
    <row r="38" spans="4:44" ht="12.75" hidden="1" outlineLevel="2">
      <c r="D38" s="104" t="str">
        <f t="shared" si="38"/>
        <v>Employee 3</v>
      </c>
      <c r="E38" s="104"/>
      <c r="F38" s="104"/>
      <c r="G38" s="104"/>
      <c r="R38" s="98">
        <f aca="true" t="shared" si="43" ref="R38:AC38">IF(R10&gt;0,$M10,0)</f>
        <v>0</v>
      </c>
      <c r="S38" s="98">
        <f t="shared" si="43"/>
        <v>0</v>
      </c>
      <c r="T38" s="98">
        <f t="shared" si="43"/>
        <v>0</v>
      </c>
      <c r="U38" s="98">
        <f t="shared" si="43"/>
        <v>0</v>
      </c>
      <c r="V38" s="98">
        <f t="shared" si="43"/>
        <v>0</v>
      </c>
      <c r="W38" s="98">
        <f t="shared" si="43"/>
        <v>0</v>
      </c>
      <c r="X38" s="98">
        <f t="shared" si="43"/>
        <v>0</v>
      </c>
      <c r="Y38" s="98">
        <f t="shared" si="43"/>
        <v>0</v>
      </c>
      <c r="Z38" s="98">
        <f t="shared" si="43"/>
        <v>0</v>
      </c>
      <c r="AA38" s="98">
        <f t="shared" si="43"/>
        <v>0</v>
      </c>
      <c r="AB38" s="98">
        <f t="shared" si="43"/>
        <v>0</v>
      </c>
      <c r="AC38" s="98">
        <f t="shared" si="43"/>
        <v>0</v>
      </c>
      <c r="AD38" s="99"/>
      <c r="AE38" s="99"/>
      <c r="AF38" s="98">
        <f aca="true" t="shared" si="44" ref="AF38:AQ38">IF(AF10&gt;0,$M10,0)</f>
        <v>0</v>
      </c>
      <c r="AG38" s="98">
        <f t="shared" si="44"/>
        <v>0</v>
      </c>
      <c r="AH38" s="98">
        <f t="shared" si="44"/>
        <v>0</v>
      </c>
      <c r="AI38" s="98">
        <f t="shared" si="44"/>
        <v>0</v>
      </c>
      <c r="AJ38" s="98">
        <f t="shared" si="44"/>
        <v>0</v>
      </c>
      <c r="AK38" s="98">
        <f t="shared" si="44"/>
        <v>0</v>
      </c>
      <c r="AL38" s="98">
        <f t="shared" si="44"/>
        <v>0</v>
      </c>
      <c r="AM38" s="98">
        <f t="shared" si="44"/>
        <v>0</v>
      </c>
      <c r="AN38" s="98">
        <f t="shared" si="44"/>
        <v>0</v>
      </c>
      <c r="AO38" s="98">
        <f t="shared" si="44"/>
        <v>0</v>
      </c>
      <c r="AP38" s="98">
        <f t="shared" si="44"/>
        <v>0</v>
      </c>
      <c r="AQ38" s="98">
        <f t="shared" si="44"/>
        <v>0</v>
      </c>
      <c r="AR38" s="99"/>
    </row>
    <row r="39" spans="4:44" ht="12.75" hidden="1" outlineLevel="2">
      <c r="D39" s="104" t="str">
        <f t="shared" si="38"/>
        <v>Employee 4</v>
      </c>
      <c r="E39" s="104"/>
      <c r="F39" s="104"/>
      <c r="G39" s="104"/>
      <c r="R39" s="98">
        <f aca="true" t="shared" si="45" ref="R39:AC39">IF(R11&gt;0,$M11,0)</f>
        <v>0</v>
      </c>
      <c r="S39" s="98">
        <f t="shared" si="45"/>
        <v>0</v>
      </c>
      <c r="T39" s="98">
        <f t="shared" si="45"/>
        <v>0</v>
      </c>
      <c r="U39" s="98">
        <f t="shared" si="45"/>
        <v>0</v>
      </c>
      <c r="V39" s="98">
        <f t="shared" si="45"/>
        <v>0</v>
      </c>
      <c r="W39" s="98">
        <f t="shared" si="45"/>
        <v>0</v>
      </c>
      <c r="X39" s="98">
        <f t="shared" si="45"/>
        <v>0</v>
      </c>
      <c r="Y39" s="98">
        <f t="shared" si="45"/>
        <v>0</v>
      </c>
      <c r="Z39" s="98">
        <f t="shared" si="45"/>
        <v>0</v>
      </c>
      <c r="AA39" s="98">
        <f t="shared" si="45"/>
        <v>0</v>
      </c>
      <c r="AB39" s="98">
        <f t="shared" si="45"/>
        <v>0</v>
      </c>
      <c r="AC39" s="98">
        <f t="shared" si="45"/>
        <v>0</v>
      </c>
      <c r="AD39" s="99"/>
      <c r="AE39" s="99"/>
      <c r="AF39" s="98">
        <f aca="true" t="shared" si="46" ref="AF39:AQ39">IF(AF11&gt;0,$M11,0)</f>
        <v>0</v>
      </c>
      <c r="AG39" s="98">
        <f t="shared" si="46"/>
        <v>0</v>
      </c>
      <c r="AH39" s="98">
        <f t="shared" si="46"/>
        <v>0</v>
      </c>
      <c r="AI39" s="98">
        <f t="shared" si="46"/>
        <v>0</v>
      </c>
      <c r="AJ39" s="98">
        <f t="shared" si="46"/>
        <v>0</v>
      </c>
      <c r="AK39" s="98">
        <f t="shared" si="46"/>
        <v>0</v>
      </c>
      <c r="AL39" s="98">
        <f t="shared" si="46"/>
        <v>0</v>
      </c>
      <c r="AM39" s="98">
        <f t="shared" si="46"/>
        <v>0</v>
      </c>
      <c r="AN39" s="98">
        <f t="shared" si="46"/>
        <v>0</v>
      </c>
      <c r="AO39" s="98">
        <f t="shared" si="46"/>
        <v>0</v>
      </c>
      <c r="AP39" s="98">
        <f t="shared" si="46"/>
        <v>0</v>
      </c>
      <c r="AQ39" s="98">
        <f t="shared" si="46"/>
        <v>0</v>
      </c>
      <c r="AR39" s="99"/>
    </row>
    <row r="40" spans="4:44" ht="12.75" hidden="1" outlineLevel="2">
      <c r="D40" s="104" t="str">
        <f t="shared" si="38"/>
        <v>Employee 5</v>
      </c>
      <c r="E40" s="104"/>
      <c r="F40" s="104"/>
      <c r="G40" s="104"/>
      <c r="R40" s="98">
        <f aca="true" t="shared" si="47" ref="R40:AC40">IF(R12&gt;0,$M12,0)</f>
        <v>0</v>
      </c>
      <c r="S40" s="98">
        <f t="shared" si="47"/>
        <v>0</v>
      </c>
      <c r="T40" s="98">
        <f t="shared" si="47"/>
        <v>0</v>
      </c>
      <c r="U40" s="98">
        <f t="shared" si="47"/>
        <v>0</v>
      </c>
      <c r="V40" s="98">
        <f t="shared" si="47"/>
        <v>0</v>
      </c>
      <c r="W40" s="98">
        <f t="shared" si="47"/>
        <v>0</v>
      </c>
      <c r="X40" s="98">
        <f t="shared" si="47"/>
        <v>0</v>
      </c>
      <c r="Y40" s="98">
        <f t="shared" si="47"/>
        <v>0</v>
      </c>
      <c r="Z40" s="98">
        <f t="shared" si="47"/>
        <v>0</v>
      </c>
      <c r="AA40" s="98">
        <f t="shared" si="47"/>
        <v>0</v>
      </c>
      <c r="AB40" s="98">
        <f t="shared" si="47"/>
        <v>0</v>
      </c>
      <c r="AC40" s="98">
        <f t="shared" si="47"/>
        <v>0</v>
      </c>
      <c r="AD40" s="99"/>
      <c r="AE40" s="99"/>
      <c r="AF40" s="98">
        <f aca="true" t="shared" si="48" ref="AF40:AQ40">IF(AF12&gt;0,$M12,0)</f>
        <v>0</v>
      </c>
      <c r="AG40" s="98">
        <f t="shared" si="48"/>
        <v>0</v>
      </c>
      <c r="AH40" s="98">
        <f t="shared" si="48"/>
        <v>0</v>
      </c>
      <c r="AI40" s="98">
        <f t="shared" si="48"/>
        <v>0</v>
      </c>
      <c r="AJ40" s="98">
        <f t="shared" si="48"/>
        <v>0</v>
      </c>
      <c r="AK40" s="98">
        <f t="shared" si="48"/>
        <v>0</v>
      </c>
      <c r="AL40" s="98">
        <f t="shared" si="48"/>
        <v>0</v>
      </c>
      <c r="AM40" s="98">
        <f t="shared" si="48"/>
        <v>0</v>
      </c>
      <c r="AN40" s="98">
        <f t="shared" si="48"/>
        <v>0</v>
      </c>
      <c r="AO40" s="98">
        <f t="shared" si="48"/>
        <v>0</v>
      </c>
      <c r="AP40" s="98">
        <f t="shared" si="48"/>
        <v>0</v>
      </c>
      <c r="AQ40" s="98">
        <f t="shared" si="48"/>
        <v>0</v>
      </c>
      <c r="AR40" s="99"/>
    </row>
    <row r="41" spans="4:44" ht="12.75" hidden="1" outlineLevel="2">
      <c r="D41" s="104" t="str">
        <f t="shared" si="38"/>
        <v>Employee 6</v>
      </c>
      <c r="E41" s="104"/>
      <c r="F41" s="104"/>
      <c r="G41" s="104"/>
      <c r="R41" s="98">
        <f aca="true" t="shared" si="49" ref="R41:AC41">IF(R13&gt;0,$M13,0)</f>
        <v>0</v>
      </c>
      <c r="S41" s="98">
        <f t="shared" si="49"/>
        <v>0</v>
      </c>
      <c r="T41" s="98">
        <f t="shared" si="49"/>
        <v>0</v>
      </c>
      <c r="U41" s="98">
        <f t="shared" si="49"/>
        <v>0</v>
      </c>
      <c r="V41" s="98">
        <f t="shared" si="49"/>
        <v>0</v>
      </c>
      <c r="W41" s="98">
        <f t="shared" si="49"/>
        <v>0</v>
      </c>
      <c r="X41" s="98">
        <f t="shared" si="49"/>
        <v>0</v>
      </c>
      <c r="Y41" s="98">
        <f t="shared" si="49"/>
        <v>0</v>
      </c>
      <c r="Z41" s="98">
        <f t="shared" si="49"/>
        <v>0</v>
      </c>
      <c r="AA41" s="98">
        <f t="shared" si="49"/>
        <v>0</v>
      </c>
      <c r="AB41" s="98">
        <f t="shared" si="49"/>
        <v>0</v>
      </c>
      <c r="AC41" s="98">
        <f t="shared" si="49"/>
        <v>0</v>
      </c>
      <c r="AD41" s="99"/>
      <c r="AE41" s="99"/>
      <c r="AF41" s="98">
        <f aca="true" t="shared" si="50" ref="AF41:AQ41">IF(AF13&gt;0,$M13,0)</f>
        <v>0</v>
      </c>
      <c r="AG41" s="98">
        <f t="shared" si="50"/>
        <v>0</v>
      </c>
      <c r="AH41" s="98">
        <f t="shared" si="50"/>
        <v>0</v>
      </c>
      <c r="AI41" s="98">
        <f t="shared" si="50"/>
        <v>0</v>
      </c>
      <c r="AJ41" s="98">
        <f t="shared" si="50"/>
        <v>0</v>
      </c>
      <c r="AK41" s="98">
        <f t="shared" si="50"/>
        <v>0</v>
      </c>
      <c r="AL41" s="98">
        <f t="shared" si="50"/>
        <v>0</v>
      </c>
      <c r="AM41" s="98">
        <f t="shared" si="50"/>
        <v>0</v>
      </c>
      <c r="AN41" s="98">
        <f t="shared" si="50"/>
        <v>0</v>
      </c>
      <c r="AO41" s="98">
        <f t="shared" si="50"/>
        <v>0</v>
      </c>
      <c r="AP41" s="98">
        <f t="shared" si="50"/>
        <v>0</v>
      </c>
      <c r="AQ41" s="98">
        <f t="shared" si="50"/>
        <v>0</v>
      </c>
      <c r="AR41" s="99"/>
    </row>
    <row r="42" spans="4:44" ht="12.75" hidden="1" outlineLevel="2">
      <c r="D42" s="104" t="str">
        <f t="shared" si="38"/>
        <v>Employee 7</v>
      </c>
      <c r="E42" s="104"/>
      <c r="F42" s="104"/>
      <c r="G42" s="104"/>
      <c r="R42" s="98">
        <f aca="true" t="shared" si="51" ref="R42:AC42">IF(R14&gt;0,$M14,0)</f>
        <v>0</v>
      </c>
      <c r="S42" s="98">
        <f t="shared" si="51"/>
        <v>0</v>
      </c>
      <c r="T42" s="98">
        <f t="shared" si="51"/>
        <v>0</v>
      </c>
      <c r="U42" s="98">
        <f t="shared" si="51"/>
        <v>0</v>
      </c>
      <c r="V42" s="98">
        <f t="shared" si="51"/>
        <v>0</v>
      </c>
      <c r="W42" s="98">
        <f t="shared" si="51"/>
        <v>0</v>
      </c>
      <c r="X42" s="98">
        <f t="shared" si="51"/>
        <v>0</v>
      </c>
      <c r="Y42" s="98">
        <f t="shared" si="51"/>
        <v>0</v>
      </c>
      <c r="Z42" s="98">
        <f t="shared" si="51"/>
        <v>0</v>
      </c>
      <c r="AA42" s="98">
        <f t="shared" si="51"/>
        <v>0</v>
      </c>
      <c r="AB42" s="98">
        <f t="shared" si="51"/>
        <v>0</v>
      </c>
      <c r="AC42" s="98">
        <f t="shared" si="51"/>
        <v>0</v>
      </c>
      <c r="AD42" s="99"/>
      <c r="AE42" s="99"/>
      <c r="AF42" s="98">
        <f aca="true" t="shared" si="52" ref="AF42:AQ42">IF(AF14&gt;0,$M14,0)</f>
        <v>0</v>
      </c>
      <c r="AG42" s="98">
        <f t="shared" si="52"/>
        <v>0</v>
      </c>
      <c r="AH42" s="98">
        <f t="shared" si="52"/>
        <v>0</v>
      </c>
      <c r="AI42" s="98">
        <f t="shared" si="52"/>
        <v>0</v>
      </c>
      <c r="AJ42" s="98">
        <f t="shared" si="52"/>
        <v>0</v>
      </c>
      <c r="AK42" s="98">
        <f t="shared" si="52"/>
        <v>0</v>
      </c>
      <c r="AL42" s="98">
        <f t="shared" si="52"/>
        <v>0</v>
      </c>
      <c r="AM42" s="98">
        <f t="shared" si="52"/>
        <v>0</v>
      </c>
      <c r="AN42" s="98">
        <f t="shared" si="52"/>
        <v>0</v>
      </c>
      <c r="AO42" s="98">
        <f t="shared" si="52"/>
        <v>0</v>
      </c>
      <c r="AP42" s="98">
        <f t="shared" si="52"/>
        <v>0</v>
      </c>
      <c r="AQ42" s="98">
        <f t="shared" si="52"/>
        <v>0</v>
      </c>
      <c r="AR42" s="99"/>
    </row>
    <row r="43" spans="4:44" ht="12.75" hidden="1" outlineLevel="2">
      <c r="D43" s="104" t="str">
        <f t="shared" si="38"/>
        <v>Employee 8</v>
      </c>
      <c r="E43" s="104"/>
      <c r="F43" s="104"/>
      <c r="G43" s="104"/>
      <c r="R43" s="98">
        <f aca="true" t="shared" si="53" ref="R43:AC43">IF(R15&gt;0,$M15,0)</f>
        <v>0</v>
      </c>
      <c r="S43" s="98">
        <f t="shared" si="53"/>
        <v>0</v>
      </c>
      <c r="T43" s="98">
        <f t="shared" si="53"/>
        <v>0</v>
      </c>
      <c r="U43" s="98">
        <f t="shared" si="53"/>
        <v>0</v>
      </c>
      <c r="V43" s="98">
        <f t="shared" si="53"/>
        <v>0</v>
      </c>
      <c r="W43" s="98">
        <f t="shared" si="53"/>
        <v>0</v>
      </c>
      <c r="X43" s="98">
        <f t="shared" si="53"/>
        <v>0</v>
      </c>
      <c r="Y43" s="98">
        <f t="shared" si="53"/>
        <v>0</v>
      </c>
      <c r="Z43" s="98">
        <f t="shared" si="53"/>
        <v>0</v>
      </c>
      <c r="AA43" s="98">
        <f t="shared" si="53"/>
        <v>0</v>
      </c>
      <c r="AB43" s="98">
        <f t="shared" si="53"/>
        <v>0</v>
      </c>
      <c r="AC43" s="98">
        <f t="shared" si="53"/>
        <v>0</v>
      </c>
      <c r="AD43" s="99"/>
      <c r="AE43" s="99"/>
      <c r="AF43" s="98">
        <f aca="true" t="shared" si="54" ref="AF43:AQ43">IF(AF15&gt;0,$M15,0)</f>
        <v>0</v>
      </c>
      <c r="AG43" s="98">
        <f t="shared" si="54"/>
        <v>0</v>
      </c>
      <c r="AH43" s="98">
        <f t="shared" si="54"/>
        <v>0</v>
      </c>
      <c r="AI43" s="98">
        <f t="shared" si="54"/>
        <v>0</v>
      </c>
      <c r="AJ43" s="98">
        <f t="shared" si="54"/>
        <v>0</v>
      </c>
      <c r="AK43" s="98">
        <f t="shared" si="54"/>
        <v>0</v>
      </c>
      <c r="AL43" s="98">
        <f t="shared" si="54"/>
        <v>0</v>
      </c>
      <c r="AM43" s="98">
        <f t="shared" si="54"/>
        <v>0</v>
      </c>
      <c r="AN43" s="98">
        <f t="shared" si="54"/>
        <v>0</v>
      </c>
      <c r="AO43" s="98">
        <f t="shared" si="54"/>
        <v>0</v>
      </c>
      <c r="AP43" s="98">
        <f t="shared" si="54"/>
        <v>0</v>
      </c>
      <c r="AQ43" s="98">
        <f t="shared" si="54"/>
        <v>0</v>
      </c>
      <c r="AR43" s="99"/>
    </row>
    <row r="44" spans="4:44" ht="12.75" hidden="1" outlineLevel="2">
      <c r="D44" s="104" t="str">
        <f t="shared" si="38"/>
        <v>Employee 9</v>
      </c>
      <c r="E44" s="104"/>
      <c r="F44" s="104"/>
      <c r="G44" s="104"/>
      <c r="R44" s="98">
        <f aca="true" t="shared" si="55" ref="R44:AC44">IF(R16&gt;0,$M16,0)</f>
        <v>0</v>
      </c>
      <c r="S44" s="98">
        <f t="shared" si="55"/>
        <v>0</v>
      </c>
      <c r="T44" s="98">
        <f t="shared" si="55"/>
        <v>0</v>
      </c>
      <c r="U44" s="98">
        <f t="shared" si="55"/>
        <v>0</v>
      </c>
      <c r="V44" s="98">
        <f t="shared" si="55"/>
        <v>0</v>
      </c>
      <c r="W44" s="98">
        <f t="shared" si="55"/>
        <v>0</v>
      </c>
      <c r="X44" s="98">
        <f t="shared" si="55"/>
        <v>0</v>
      </c>
      <c r="Y44" s="98">
        <f t="shared" si="55"/>
        <v>0</v>
      </c>
      <c r="Z44" s="98">
        <f t="shared" si="55"/>
        <v>0</v>
      </c>
      <c r="AA44" s="98">
        <f t="shared" si="55"/>
        <v>0</v>
      </c>
      <c r="AB44" s="98">
        <f t="shared" si="55"/>
        <v>0</v>
      </c>
      <c r="AC44" s="98">
        <f t="shared" si="55"/>
        <v>0</v>
      </c>
      <c r="AD44" s="99"/>
      <c r="AE44" s="99"/>
      <c r="AF44" s="98">
        <f aca="true" t="shared" si="56" ref="AF44:AQ44">IF(AF16&gt;0,$M16,0)</f>
        <v>0</v>
      </c>
      <c r="AG44" s="98">
        <f t="shared" si="56"/>
        <v>0</v>
      </c>
      <c r="AH44" s="98">
        <f t="shared" si="56"/>
        <v>0</v>
      </c>
      <c r="AI44" s="98">
        <f t="shared" si="56"/>
        <v>0</v>
      </c>
      <c r="AJ44" s="98">
        <f t="shared" si="56"/>
        <v>0</v>
      </c>
      <c r="AK44" s="98">
        <f t="shared" si="56"/>
        <v>0</v>
      </c>
      <c r="AL44" s="98">
        <f t="shared" si="56"/>
        <v>0</v>
      </c>
      <c r="AM44" s="98">
        <f t="shared" si="56"/>
        <v>0</v>
      </c>
      <c r="AN44" s="98">
        <f t="shared" si="56"/>
        <v>0</v>
      </c>
      <c r="AO44" s="98">
        <f t="shared" si="56"/>
        <v>0</v>
      </c>
      <c r="AP44" s="98">
        <f t="shared" si="56"/>
        <v>0</v>
      </c>
      <c r="AQ44" s="98">
        <f t="shared" si="56"/>
        <v>0</v>
      </c>
      <c r="AR44" s="99"/>
    </row>
    <row r="45" spans="4:44" ht="12.75" hidden="1" outlineLevel="2">
      <c r="D45" s="104" t="str">
        <f t="shared" si="38"/>
        <v>Employee 10</v>
      </c>
      <c r="E45" s="104"/>
      <c r="F45" s="104"/>
      <c r="G45" s="104"/>
      <c r="R45" s="100">
        <f aca="true" t="shared" si="57" ref="R45:AC45">IF(R17&gt;0,$M17,0)</f>
        <v>0</v>
      </c>
      <c r="S45" s="100">
        <f t="shared" si="57"/>
        <v>0</v>
      </c>
      <c r="T45" s="100">
        <f t="shared" si="57"/>
        <v>0</v>
      </c>
      <c r="U45" s="100">
        <f t="shared" si="57"/>
        <v>0</v>
      </c>
      <c r="V45" s="100">
        <f t="shared" si="57"/>
        <v>0</v>
      </c>
      <c r="W45" s="100">
        <f t="shared" si="57"/>
        <v>0</v>
      </c>
      <c r="X45" s="100">
        <f t="shared" si="57"/>
        <v>0</v>
      </c>
      <c r="Y45" s="100">
        <f t="shared" si="57"/>
        <v>0</v>
      </c>
      <c r="Z45" s="100">
        <f t="shared" si="57"/>
        <v>0</v>
      </c>
      <c r="AA45" s="100">
        <f t="shared" si="57"/>
        <v>0</v>
      </c>
      <c r="AB45" s="100">
        <f t="shared" si="57"/>
        <v>0</v>
      </c>
      <c r="AC45" s="100">
        <f t="shared" si="57"/>
        <v>0</v>
      </c>
      <c r="AD45" s="99"/>
      <c r="AE45" s="99"/>
      <c r="AF45" s="100">
        <f aca="true" t="shared" si="58" ref="AF45:AQ45">IF(AF17&gt;0,$M17,0)</f>
        <v>0</v>
      </c>
      <c r="AG45" s="100">
        <f t="shared" si="58"/>
        <v>0</v>
      </c>
      <c r="AH45" s="100">
        <f t="shared" si="58"/>
        <v>0</v>
      </c>
      <c r="AI45" s="100">
        <f t="shared" si="58"/>
        <v>0</v>
      </c>
      <c r="AJ45" s="100">
        <f t="shared" si="58"/>
        <v>0</v>
      </c>
      <c r="AK45" s="100">
        <f t="shared" si="58"/>
        <v>0</v>
      </c>
      <c r="AL45" s="100">
        <f t="shared" si="58"/>
        <v>0</v>
      </c>
      <c r="AM45" s="100">
        <f t="shared" si="58"/>
        <v>0</v>
      </c>
      <c r="AN45" s="100">
        <f t="shared" si="58"/>
        <v>0</v>
      </c>
      <c r="AO45" s="100">
        <f t="shared" si="58"/>
        <v>0</v>
      </c>
      <c r="AP45" s="100">
        <f t="shared" si="58"/>
        <v>0</v>
      </c>
      <c r="AQ45" s="100">
        <f t="shared" si="58"/>
        <v>0</v>
      </c>
      <c r="AR45" s="99"/>
    </row>
    <row r="46" spans="4:44" ht="12.75" outlineLevel="1" collapsed="1">
      <c r="D46" s="87" t="s">
        <v>97</v>
      </c>
      <c r="E46" s="87"/>
      <c r="F46" s="87"/>
      <c r="G46" s="87"/>
      <c r="R46" s="98">
        <f aca="true" t="shared" si="59" ref="R46:AC46">SUM(R34:R45)</f>
        <v>0</v>
      </c>
      <c r="S46" s="98">
        <f t="shared" si="59"/>
        <v>0</v>
      </c>
      <c r="T46" s="98">
        <f t="shared" si="59"/>
        <v>0</v>
      </c>
      <c r="U46" s="98">
        <f t="shared" si="59"/>
        <v>0</v>
      </c>
      <c r="V46" s="98">
        <f t="shared" si="59"/>
        <v>0</v>
      </c>
      <c r="W46" s="98">
        <f t="shared" si="59"/>
        <v>0</v>
      </c>
      <c r="X46" s="98">
        <f t="shared" si="59"/>
        <v>0</v>
      </c>
      <c r="Y46" s="98">
        <f t="shared" si="59"/>
        <v>0</v>
      </c>
      <c r="Z46" s="98">
        <f t="shared" si="59"/>
        <v>0</v>
      </c>
      <c r="AA46" s="98">
        <f t="shared" si="59"/>
        <v>0</v>
      </c>
      <c r="AB46" s="98">
        <f t="shared" si="59"/>
        <v>0</v>
      </c>
      <c r="AC46" s="98">
        <f t="shared" si="59"/>
        <v>0</v>
      </c>
      <c r="AD46" s="99">
        <f>SUM(R46:AC46)</f>
        <v>0</v>
      </c>
      <c r="AE46" s="99"/>
      <c r="AF46" s="98">
        <f aca="true" t="shared" si="60" ref="AF46:AQ46">SUM(AF34:AF45)</f>
        <v>0</v>
      </c>
      <c r="AG46" s="98">
        <f t="shared" si="60"/>
        <v>0</v>
      </c>
      <c r="AH46" s="98">
        <f t="shared" si="60"/>
        <v>0</v>
      </c>
      <c r="AI46" s="98">
        <f t="shared" si="60"/>
        <v>0</v>
      </c>
      <c r="AJ46" s="98">
        <f t="shared" si="60"/>
        <v>0</v>
      </c>
      <c r="AK46" s="98">
        <f t="shared" si="60"/>
        <v>0</v>
      </c>
      <c r="AL46" s="98">
        <f t="shared" si="60"/>
        <v>0</v>
      </c>
      <c r="AM46" s="98">
        <f t="shared" si="60"/>
        <v>0</v>
      </c>
      <c r="AN46" s="98">
        <f t="shared" si="60"/>
        <v>0</v>
      </c>
      <c r="AO46" s="98">
        <f t="shared" si="60"/>
        <v>0</v>
      </c>
      <c r="AP46" s="98">
        <f t="shared" si="60"/>
        <v>0</v>
      </c>
      <c r="AQ46" s="98">
        <f t="shared" si="60"/>
        <v>0</v>
      </c>
      <c r="AR46" s="99">
        <f>SUM(AF46:AQ46)</f>
        <v>0</v>
      </c>
    </row>
    <row r="47" spans="4:44" ht="12.75" outlineLevel="1">
      <c r="D47" s="87" t="s">
        <v>98</v>
      </c>
      <c r="E47" s="87"/>
      <c r="F47" s="87"/>
      <c r="G47" s="87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9">
        <f>SUM(R47:AC47)</f>
        <v>0</v>
      </c>
      <c r="AE47" s="99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9">
        <f>SUM(AF47:AQ47)</f>
        <v>0</v>
      </c>
    </row>
    <row r="48" spans="4:44" ht="12.75" hidden="1" outlineLevel="2">
      <c r="D48" s="87"/>
      <c r="E48" s="87"/>
      <c r="F48" s="87"/>
      <c r="G48" s="87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9"/>
      <c r="AE48" s="99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9"/>
    </row>
    <row r="49" spans="4:44" ht="12.75" hidden="1" outlineLevel="2">
      <c r="D49" s="104" t="str">
        <f>+D36</f>
        <v>Employee 1</v>
      </c>
      <c r="E49" s="104"/>
      <c r="F49" s="104"/>
      <c r="G49" s="104"/>
      <c r="R49" s="98">
        <f aca="true" t="shared" si="61" ref="R49:AC49">IF(R8&gt;0,$H$322,0)</f>
        <v>0</v>
      </c>
      <c r="S49" s="98">
        <f t="shared" si="61"/>
        <v>0</v>
      </c>
      <c r="T49" s="98">
        <f t="shared" si="61"/>
        <v>0</v>
      </c>
      <c r="U49" s="98">
        <f t="shared" si="61"/>
        <v>0</v>
      </c>
      <c r="V49" s="98">
        <f t="shared" si="61"/>
        <v>0</v>
      </c>
      <c r="W49" s="98">
        <f t="shared" si="61"/>
        <v>0</v>
      </c>
      <c r="X49" s="98">
        <f t="shared" si="61"/>
        <v>0</v>
      </c>
      <c r="Y49" s="98">
        <f t="shared" si="61"/>
        <v>0</v>
      </c>
      <c r="Z49" s="98">
        <f t="shared" si="61"/>
        <v>0</v>
      </c>
      <c r="AA49" s="98">
        <f t="shared" si="61"/>
        <v>0</v>
      </c>
      <c r="AB49" s="98">
        <f t="shared" si="61"/>
        <v>0</v>
      </c>
      <c r="AC49" s="98">
        <f t="shared" si="61"/>
        <v>0</v>
      </c>
      <c r="AD49" s="99"/>
      <c r="AE49" s="99"/>
      <c r="AF49" s="98">
        <f aca="true" t="shared" si="62" ref="AF49:AQ49">IF(AF8&gt;0,$H$322,0)</f>
        <v>0</v>
      </c>
      <c r="AG49" s="98">
        <f t="shared" si="62"/>
        <v>0</v>
      </c>
      <c r="AH49" s="98">
        <f t="shared" si="62"/>
        <v>0</v>
      </c>
      <c r="AI49" s="98">
        <f t="shared" si="62"/>
        <v>0</v>
      </c>
      <c r="AJ49" s="98">
        <f t="shared" si="62"/>
        <v>0</v>
      </c>
      <c r="AK49" s="98">
        <f t="shared" si="62"/>
        <v>0</v>
      </c>
      <c r="AL49" s="98">
        <f t="shared" si="62"/>
        <v>0</v>
      </c>
      <c r="AM49" s="98">
        <f t="shared" si="62"/>
        <v>0</v>
      </c>
      <c r="AN49" s="98">
        <f t="shared" si="62"/>
        <v>0</v>
      </c>
      <c r="AO49" s="98">
        <f t="shared" si="62"/>
        <v>0</v>
      </c>
      <c r="AP49" s="98">
        <f t="shared" si="62"/>
        <v>0</v>
      </c>
      <c r="AQ49" s="98">
        <f t="shared" si="62"/>
        <v>0</v>
      </c>
      <c r="AR49" s="99"/>
    </row>
    <row r="50" spans="4:44" ht="12.75" hidden="1" outlineLevel="2">
      <c r="D50" s="104" t="str">
        <f aca="true" t="shared" si="63" ref="D50:D58">+D37</f>
        <v>Employee 2</v>
      </c>
      <c r="E50" s="104"/>
      <c r="F50" s="104"/>
      <c r="G50" s="104"/>
      <c r="R50" s="98">
        <f aca="true" t="shared" si="64" ref="R50:AC50">IF(R9&gt;0,$H$322,0)</f>
        <v>0</v>
      </c>
      <c r="S50" s="98">
        <f t="shared" si="64"/>
        <v>0</v>
      </c>
      <c r="T50" s="98">
        <f t="shared" si="64"/>
        <v>0</v>
      </c>
      <c r="U50" s="98">
        <f t="shared" si="64"/>
        <v>0</v>
      </c>
      <c r="V50" s="98">
        <f t="shared" si="64"/>
        <v>0</v>
      </c>
      <c r="W50" s="98">
        <f t="shared" si="64"/>
        <v>0</v>
      </c>
      <c r="X50" s="98">
        <f t="shared" si="64"/>
        <v>0</v>
      </c>
      <c r="Y50" s="98">
        <f t="shared" si="64"/>
        <v>0</v>
      </c>
      <c r="Z50" s="98">
        <f t="shared" si="64"/>
        <v>0</v>
      </c>
      <c r="AA50" s="98">
        <f t="shared" si="64"/>
        <v>0</v>
      </c>
      <c r="AB50" s="98">
        <f t="shared" si="64"/>
        <v>0</v>
      </c>
      <c r="AC50" s="98">
        <f t="shared" si="64"/>
        <v>0</v>
      </c>
      <c r="AD50" s="99"/>
      <c r="AE50" s="99"/>
      <c r="AF50" s="98">
        <f aca="true" t="shared" si="65" ref="AF50:AQ50">IF(AF9&gt;0,$H$322,0)</f>
        <v>0</v>
      </c>
      <c r="AG50" s="98">
        <f t="shared" si="65"/>
        <v>0</v>
      </c>
      <c r="AH50" s="98">
        <f t="shared" si="65"/>
        <v>0</v>
      </c>
      <c r="AI50" s="98">
        <f t="shared" si="65"/>
        <v>0</v>
      </c>
      <c r="AJ50" s="98">
        <f t="shared" si="65"/>
        <v>0</v>
      </c>
      <c r="AK50" s="98">
        <f t="shared" si="65"/>
        <v>0</v>
      </c>
      <c r="AL50" s="98">
        <f t="shared" si="65"/>
        <v>0</v>
      </c>
      <c r="AM50" s="98">
        <f t="shared" si="65"/>
        <v>0</v>
      </c>
      <c r="AN50" s="98">
        <f t="shared" si="65"/>
        <v>0</v>
      </c>
      <c r="AO50" s="98">
        <f t="shared" si="65"/>
        <v>0</v>
      </c>
      <c r="AP50" s="98">
        <f t="shared" si="65"/>
        <v>0</v>
      </c>
      <c r="AQ50" s="98">
        <f t="shared" si="65"/>
        <v>0</v>
      </c>
      <c r="AR50" s="99"/>
    </row>
    <row r="51" spans="4:44" ht="12.75" hidden="1" outlineLevel="2">
      <c r="D51" s="104" t="str">
        <f t="shared" si="63"/>
        <v>Employee 3</v>
      </c>
      <c r="E51" s="104"/>
      <c r="F51" s="104"/>
      <c r="G51" s="104"/>
      <c r="R51" s="98">
        <f aca="true" t="shared" si="66" ref="R51:AC51">IF(R10&gt;0,$H$322,0)</f>
        <v>0</v>
      </c>
      <c r="S51" s="98">
        <f t="shared" si="66"/>
        <v>0</v>
      </c>
      <c r="T51" s="98">
        <f t="shared" si="66"/>
        <v>0</v>
      </c>
      <c r="U51" s="98">
        <f t="shared" si="66"/>
        <v>0</v>
      </c>
      <c r="V51" s="98">
        <f t="shared" si="66"/>
        <v>0</v>
      </c>
      <c r="W51" s="98">
        <f t="shared" si="66"/>
        <v>0</v>
      </c>
      <c r="X51" s="98">
        <f t="shared" si="66"/>
        <v>0</v>
      </c>
      <c r="Y51" s="98">
        <f t="shared" si="66"/>
        <v>0</v>
      </c>
      <c r="Z51" s="98">
        <f t="shared" si="66"/>
        <v>0</v>
      </c>
      <c r="AA51" s="98">
        <f t="shared" si="66"/>
        <v>0</v>
      </c>
      <c r="AB51" s="98">
        <f t="shared" si="66"/>
        <v>0</v>
      </c>
      <c r="AC51" s="98">
        <f t="shared" si="66"/>
        <v>0</v>
      </c>
      <c r="AD51" s="99"/>
      <c r="AE51" s="99"/>
      <c r="AF51" s="98">
        <f aca="true" t="shared" si="67" ref="AF51:AQ51">IF(AF10&gt;0,$H$322,0)</f>
        <v>0</v>
      </c>
      <c r="AG51" s="98">
        <f t="shared" si="67"/>
        <v>0</v>
      </c>
      <c r="AH51" s="98">
        <f t="shared" si="67"/>
        <v>0</v>
      </c>
      <c r="AI51" s="98">
        <f t="shared" si="67"/>
        <v>0</v>
      </c>
      <c r="AJ51" s="98">
        <f t="shared" si="67"/>
        <v>0</v>
      </c>
      <c r="AK51" s="98">
        <f t="shared" si="67"/>
        <v>0</v>
      </c>
      <c r="AL51" s="98">
        <f t="shared" si="67"/>
        <v>0</v>
      </c>
      <c r="AM51" s="98">
        <f t="shared" si="67"/>
        <v>0</v>
      </c>
      <c r="AN51" s="98">
        <f t="shared" si="67"/>
        <v>0</v>
      </c>
      <c r="AO51" s="98">
        <f t="shared" si="67"/>
        <v>0</v>
      </c>
      <c r="AP51" s="98">
        <f t="shared" si="67"/>
        <v>0</v>
      </c>
      <c r="AQ51" s="98">
        <f t="shared" si="67"/>
        <v>0</v>
      </c>
      <c r="AR51" s="99"/>
    </row>
    <row r="52" spans="4:44" ht="12.75" hidden="1" outlineLevel="2">
      <c r="D52" s="104" t="str">
        <f t="shared" si="63"/>
        <v>Employee 4</v>
      </c>
      <c r="E52" s="104"/>
      <c r="F52" s="104"/>
      <c r="G52" s="104"/>
      <c r="R52" s="98">
        <f aca="true" t="shared" si="68" ref="R52:AC52">IF(R11&gt;0,$H$322,0)</f>
        <v>0</v>
      </c>
      <c r="S52" s="98">
        <f t="shared" si="68"/>
        <v>0</v>
      </c>
      <c r="T52" s="98">
        <f t="shared" si="68"/>
        <v>0</v>
      </c>
      <c r="U52" s="98">
        <f t="shared" si="68"/>
        <v>0</v>
      </c>
      <c r="V52" s="98">
        <f t="shared" si="68"/>
        <v>0</v>
      </c>
      <c r="W52" s="98">
        <f t="shared" si="68"/>
        <v>0</v>
      </c>
      <c r="X52" s="98">
        <f t="shared" si="68"/>
        <v>0</v>
      </c>
      <c r="Y52" s="98">
        <f t="shared" si="68"/>
        <v>0</v>
      </c>
      <c r="Z52" s="98">
        <f t="shared" si="68"/>
        <v>0</v>
      </c>
      <c r="AA52" s="98">
        <f t="shared" si="68"/>
        <v>0</v>
      </c>
      <c r="AB52" s="98">
        <f t="shared" si="68"/>
        <v>0</v>
      </c>
      <c r="AC52" s="98">
        <f t="shared" si="68"/>
        <v>0</v>
      </c>
      <c r="AD52" s="99"/>
      <c r="AE52" s="99"/>
      <c r="AF52" s="98">
        <f aca="true" t="shared" si="69" ref="AF52:AQ52">IF(AF11&gt;0,$H$322,0)</f>
        <v>0</v>
      </c>
      <c r="AG52" s="98">
        <f t="shared" si="69"/>
        <v>0</v>
      </c>
      <c r="AH52" s="98">
        <f t="shared" si="69"/>
        <v>0</v>
      </c>
      <c r="AI52" s="98">
        <f t="shared" si="69"/>
        <v>0</v>
      </c>
      <c r="AJ52" s="98">
        <f t="shared" si="69"/>
        <v>0</v>
      </c>
      <c r="AK52" s="98">
        <f t="shared" si="69"/>
        <v>0</v>
      </c>
      <c r="AL52" s="98">
        <f t="shared" si="69"/>
        <v>0</v>
      </c>
      <c r="AM52" s="98">
        <f t="shared" si="69"/>
        <v>0</v>
      </c>
      <c r="AN52" s="98">
        <f t="shared" si="69"/>
        <v>0</v>
      </c>
      <c r="AO52" s="98">
        <f t="shared" si="69"/>
        <v>0</v>
      </c>
      <c r="AP52" s="98">
        <f t="shared" si="69"/>
        <v>0</v>
      </c>
      <c r="AQ52" s="98">
        <f t="shared" si="69"/>
        <v>0</v>
      </c>
      <c r="AR52" s="99"/>
    </row>
    <row r="53" spans="4:44" ht="12.75" hidden="1" outlineLevel="2">
      <c r="D53" s="104" t="str">
        <f t="shared" si="63"/>
        <v>Employee 5</v>
      </c>
      <c r="E53" s="104"/>
      <c r="F53" s="104"/>
      <c r="G53" s="104"/>
      <c r="R53" s="98">
        <f aca="true" t="shared" si="70" ref="R53:AC53">IF(R12&gt;0,$H$322,0)</f>
        <v>0</v>
      </c>
      <c r="S53" s="98">
        <f t="shared" si="70"/>
        <v>0</v>
      </c>
      <c r="T53" s="98">
        <f t="shared" si="70"/>
        <v>0</v>
      </c>
      <c r="U53" s="98">
        <f t="shared" si="70"/>
        <v>0</v>
      </c>
      <c r="V53" s="98">
        <f t="shared" si="70"/>
        <v>0</v>
      </c>
      <c r="W53" s="98">
        <f t="shared" si="70"/>
        <v>0</v>
      </c>
      <c r="X53" s="98">
        <f t="shared" si="70"/>
        <v>0</v>
      </c>
      <c r="Y53" s="98">
        <f t="shared" si="70"/>
        <v>0</v>
      </c>
      <c r="Z53" s="98">
        <f t="shared" si="70"/>
        <v>0</v>
      </c>
      <c r="AA53" s="98">
        <f t="shared" si="70"/>
        <v>0</v>
      </c>
      <c r="AB53" s="98">
        <f t="shared" si="70"/>
        <v>0</v>
      </c>
      <c r="AC53" s="98">
        <f t="shared" si="70"/>
        <v>0</v>
      </c>
      <c r="AD53" s="99"/>
      <c r="AE53" s="99"/>
      <c r="AF53" s="98">
        <f aca="true" t="shared" si="71" ref="AF53:AQ53">IF(AF12&gt;0,$H$322,0)</f>
        <v>0</v>
      </c>
      <c r="AG53" s="98">
        <f t="shared" si="71"/>
        <v>0</v>
      </c>
      <c r="AH53" s="98">
        <f t="shared" si="71"/>
        <v>0</v>
      </c>
      <c r="AI53" s="98">
        <f t="shared" si="71"/>
        <v>0</v>
      </c>
      <c r="AJ53" s="98">
        <f t="shared" si="71"/>
        <v>0</v>
      </c>
      <c r="AK53" s="98">
        <f t="shared" si="71"/>
        <v>0</v>
      </c>
      <c r="AL53" s="98">
        <f t="shared" si="71"/>
        <v>0</v>
      </c>
      <c r="AM53" s="98">
        <f t="shared" si="71"/>
        <v>0</v>
      </c>
      <c r="AN53" s="98">
        <f t="shared" si="71"/>
        <v>0</v>
      </c>
      <c r="AO53" s="98">
        <f t="shared" si="71"/>
        <v>0</v>
      </c>
      <c r="AP53" s="98">
        <f t="shared" si="71"/>
        <v>0</v>
      </c>
      <c r="AQ53" s="98">
        <f t="shared" si="71"/>
        <v>0</v>
      </c>
      <c r="AR53" s="99"/>
    </row>
    <row r="54" spans="4:44" ht="12.75" hidden="1" outlineLevel="2">
      <c r="D54" s="104" t="str">
        <f t="shared" si="63"/>
        <v>Employee 6</v>
      </c>
      <c r="E54" s="104"/>
      <c r="F54" s="104"/>
      <c r="G54" s="104"/>
      <c r="R54" s="98">
        <f aca="true" t="shared" si="72" ref="R54:AC54">IF(R13&gt;0,$H$322,0)</f>
        <v>0</v>
      </c>
      <c r="S54" s="98">
        <f t="shared" si="72"/>
        <v>0</v>
      </c>
      <c r="T54" s="98">
        <f t="shared" si="72"/>
        <v>0</v>
      </c>
      <c r="U54" s="98">
        <f t="shared" si="72"/>
        <v>0</v>
      </c>
      <c r="V54" s="98">
        <f t="shared" si="72"/>
        <v>0</v>
      </c>
      <c r="W54" s="98">
        <f t="shared" si="72"/>
        <v>0</v>
      </c>
      <c r="X54" s="98">
        <f t="shared" si="72"/>
        <v>0</v>
      </c>
      <c r="Y54" s="98">
        <f t="shared" si="72"/>
        <v>0</v>
      </c>
      <c r="Z54" s="98">
        <f t="shared" si="72"/>
        <v>0</v>
      </c>
      <c r="AA54" s="98">
        <f t="shared" si="72"/>
        <v>0</v>
      </c>
      <c r="AB54" s="98">
        <f t="shared" si="72"/>
        <v>0</v>
      </c>
      <c r="AC54" s="98">
        <f t="shared" si="72"/>
        <v>0</v>
      </c>
      <c r="AD54" s="99"/>
      <c r="AE54" s="99"/>
      <c r="AF54" s="98">
        <f aca="true" t="shared" si="73" ref="AF54:AQ54">IF(AF13&gt;0,$H$322,0)</f>
        <v>0</v>
      </c>
      <c r="AG54" s="98">
        <f t="shared" si="73"/>
        <v>0</v>
      </c>
      <c r="AH54" s="98">
        <f t="shared" si="73"/>
        <v>0</v>
      </c>
      <c r="AI54" s="98">
        <f t="shared" si="73"/>
        <v>0</v>
      </c>
      <c r="AJ54" s="98">
        <f t="shared" si="73"/>
        <v>0</v>
      </c>
      <c r="AK54" s="98">
        <f t="shared" si="73"/>
        <v>0</v>
      </c>
      <c r="AL54" s="98">
        <f t="shared" si="73"/>
        <v>0</v>
      </c>
      <c r="AM54" s="98">
        <f t="shared" si="73"/>
        <v>0</v>
      </c>
      <c r="AN54" s="98">
        <f t="shared" si="73"/>
        <v>0</v>
      </c>
      <c r="AO54" s="98">
        <f t="shared" si="73"/>
        <v>0</v>
      </c>
      <c r="AP54" s="98">
        <f t="shared" si="73"/>
        <v>0</v>
      </c>
      <c r="AQ54" s="98">
        <f t="shared" si="73"/>
        <v>0</v>
      </c>
      <c r="AR54" s="99"/>
    </row>
    <row r="55" spans="4:44" ht="12.75" hidden="1" outlineLevel="2">
      <c r="D55" s="104" t="str">
        <f t="shared" si="63"/>
        <v>Employee 7</v>
      </c>
      <c r="E55" s="104"/>
      <c r="F55" s="104"/>
      <c r="G55" s="104"/>
      <c r="R55" s="98">
        <f aca="true" t="shared" si="74" ref="R55:AC55">IF(R14&gt;0,$H$322,0)</f>
        <v>0</v>
      </c>
      <c r="S55" s="98">
        <f t="shared" si="74"/>
        <v>0</v>
      </c>
      <c r="T55" s="98">
        <f t="shared" si="74"/>
        <v>0</v>
      </c>
      <c r="U55" s="98">
        <f t="shared" si="74"/>
        <v>0</v>
      </c>
      <c r="V55" s="98">
        <f t="shared" si="74"/>
        <v>0</v>
      </c>
      <c r="W55" s="98">
        <f t="shared" si="74"/>
        <v>0</v>
      </c>
      <c r="X55" s="98">
        <f t="shared" si="74"/>
        <v>0</v>
      </c>
      <c r="Y55" s="98">
        <f t="shared" si="74"/>
        <v>0</v>
      </c>
      <c r="Z55" s="98">
        <f t="shared" si="74"/>
        <v>0</v>
      </c>
      <c r="AA55" s="98">
        <f t="shared" si="74"/>
        <v>0</v>
      </c>
      <c r="AB55" s="98">
        <f t="shared" si="74"/>
        <v>0</v>
      </c>
      <c r="AC55" s="98">
        <f t="shared" si="74"/>
        <v>0</v>
      </c>
      <c r="AD55" s="99"/>
      <c r="AE55" s="99"/>
      <c r="AF55" s="98">
        <f aca="true" t="shared" si="75" ref="AF55:AQ55">IF(AF14&gt;0,$H$322,0)</f>
        <v>0</v>
      </c>
      <c r="AG55" s="98">
        <f t="shared" si="75"/>
        <v>0</v>
      </c>
      <c r="AH55" s="98">
        <f t="shared" si="75"/>
        <v>0</v>
      </c>
      <c r="AI55" s="98">
        <f t="shared" si="75"/>
        <v>0</v>
      </c>
      <c r="AJ55" s="98">
        <f t="shared" si="75"/>
        <v>0</v>
      </c>
      <c r="AK55" s="98">
        <f t="shared" si="75"/>
        <v>0</v>
      </c>
      <c r="AL55" s="98">
        <f t="shared" si="75"/>
        <v>0</v>
      </c>
      <c r="AM55" s="98">
        <f t="shared" si="75"/>
        <v>0</v>
      </c>
      <c r="AN55" s="98">
        <f t="shared" si="75"/>
        <v>0</v>
      </c>
      <c r="AO55" s="98">
        <f t="shared" si="75"/>
        <v>0</v>
      </c>
      <c r="AP55" s="98">
        <f t="shared" si="75"/>
        <v>0</v>
      </c>
      <c r="AQ55" s="98">
        <f t="shared" si="75"/>
        <v>0</v>
      </c>
      <c r="AR55" s="99"/>
    </row>
    <row r="56" spans="4:44" ht="12.75" hidden="1" outlineLevel="2">
      <c r="D56" s="104" t="str">
        <f t="shared" si="63"/>
        <v>Employee 8</v>
      </c>
      <c r="E56" s="104"/>
      <c r="F56" s="104"/>
      <c r="G56" s="104"/>
      <c r="R56" s="98">
        <f aca="true" t="shared" si="76" ref="R56:AC56">IF(R15&gt;0,$H$322,0)</f>
        <v>0</v>
      </c>
      <c r="S56" s="98">
        <f t="shared" si="76"/>
        <v>0</v>
      </c>
      <c r="T56" s="98">
        <f t="shared" si="76"/>
        <v>0</v>
      </c>
      <c r="U56" s="98">
        <f t="shared" si="76"/>
        <v>0</v>
      </c>
      <c r="V56" s="98">
        <f t="shared" si="76"/>
        <v>0</v>
      </c>
      <c r="W56" s="98">
        <f t="shared" si="76"/>
        <v>0</v>
      </c>
      <c r="X56" s="98">
        <f t="shared" si="76"/>
        <v>0</v>
      </c>
      <c r="Y56" s="98">
        <f t="shared" si="76"/>
        <v>0</v>
      </c>
      <c r="Z56" s="98">
        <f t="shared" si="76"/>
        <v>0</v>
      </c>
      <c r="AA56" s="98">
        <f t="shared" si="76"/>
        <v>0</v>
      </c>
      <c r="AB56" s="98">
        <f t="shared" si="76"/>
        <v>0</v>
      </c>
      <c r="AC56" s="98">
        <f t="shared" si="76"/>
        <v>0</v>
      </c>
      <c r="AD56" s="99"/>
      <c r="AE56" s="99"/>
      <c r="AF56" s="98">
        <f aca="true" t="shared" si="77" ref="AF56:AQ56">IF(AF15&gt;0,$H$322,0)</f>
        <v>0</v>
      </c>
      <c r="AG56" s="98">
        <f t="shared" si="77"/>
        <v>0</v>
      </c>
      <c r="AH56" s="98">
        <f t="shared" si="77"/>
        <v>0</v>
      </c>
      <c r="AI56" s="98">
        <f t="shared" si="77"/>
        <v>0</v>
      </c>
      <c r="AJ56" s="98">
        <f t="shared" si="77"/>
        <v>0</v>
      </c>
      <c r="AK56" s="98">
        <f t="shared" si="77"/>
        <v>0</v>
      </c>
      <c r="AL56" s="98">
        <f t="shared" si="77"/>
        <v>0</v>
      </c>
      <c r="AM56" s="98">
        <f t="shared" si="77"/>
        <v>0</v>
      </c>
      <c r="AN56" s="98">
        <f t="shared" si="77"/>
        <v>0</v>
      </c>
      <c r="AO56" s="98">
        <f t="shared" si="77"/>
        <v>0</v>
      </c>
      <c r="AP56" s="98">
        <f t="shared" si="77"/>
        <v>0</v>
      </c>
      <c r="AQ56" s="98">
        <f t="shared" si="77"/>
        <v>0</v>
      </c>
      <c r="AR56" s="99"/>
    </row>
    <row r="57" spans="4:44" ht="12.75" hidden="1" outlineLevel="2">
      <c r="D57" s="104" t="str">
        <f t="shared" si="63"/>
        <v>Employee 9</v>
      </c>
      <c r="E57" s="104"/>
      <c r="F57" s="104"/>
      <c r="G57" s="104"/>
      <c r="R57" s="98">
        <f aca="true" t="shared" si="78" ref="R57:AC57">IF(R16&gt;0,$H$322,0)</f>
        <v>0</v>
      </c>
      <c r="S57" s="98">
        <f t="shared" si="78"/>
        <v>0</v>
      </c>
      <c r="T57" s="98">
        <f t="shared" si="78"/>
        <v>0</v>
      </c>
      <c r="U57" s="98">
        <f t="shared" si="78"/>
        <v>0</v>
      </c>
      <c r="V57" s="98">
        <f t="shared" si="78"/>
        <v>0</v>
      </c>
      <c r="W57" s="98">
        <f t="shared" si="78"/>
        <v>0</v>
      </c>
      <c r="X57" s="98">
        <f t="shared" si="78"/>
        <v>0</v>
      </c>
      <c r="Y57" s="98">
        <f t="shared" si="78"/>
        <v>0</v>
      </c>
      <c r="Z57" s="98">
        <f t="shared" si="78"/>
        <v>0</v>
      </c>
      <c r="AA57" s="98">
        <f t="shared" si="78"/>
        <v>0</v>
      </c>
      <c r="AB57" s="98">
        <f t="shared" si="78"/>
        <v>0</v>
      </c>
      <c r="AC57" s="98">
        <f t="shared" si="78"/>
        <v>0</v>
      </c>
      <c r="AD57" s="99"/>
      <c r="AE57" s="99"/>
      <c r="AF57" s="98">
        <f aca="true" t="shared" si="79" ref="AF57:AQ57">IF(AF16&gt;0,$H$322,0)</f>
        <v>0</v>
      </c>
      <c r="AG57" s="98">
        <f t="shared" si="79"/>
        <v>0</v>
      </c>
      <c r="AH57" s="98">
        <f t="shared" si="79"/>
        <v>0</v>
      </c>
      <c r="AI57" s="98">
        <f t="shared" si="79"/>
        <v>0</v>
      </c>
      <c r="AJ57" s="98">
        <f t="shared" si="79"/>
        <v>0</v>
      </c>
      <c r="AK57" s="98">
        <f t="shared" si="79"/>
        <v>0</v>
      </c>
      <c r="AL57" s="98">
        <f t="shared" si="79"/>
        <v>0</v>
      </c>
      <c r="AM57" s="98">
        <f t="shared" si="79"/>
        <v>0</v>
      </c>
      <c r="AN57" s="98">
        <f t="shared" si="79"/>
        <v>0</v>
      </c>
      <c r="AO57" s="98">
        <f t="shared" si="79"/>
        <v>0</v>
      </c>
      <c r="AP57" s="98">
        <f t="shared" si="79"/>
        <v>0</v>
      </c>
      <c r="AQ57" s="98">
        <f t="shared" si="79"/>
        <v>0</v>
      </c>
      <c r="AR57" s="99"/>
    </row>
    <row r="58" spans="4:44" ht="12.75" hidden="1" outlineLevel="2">
      <c r="D58" s="104" t="str">
        <f t="shared" si="63"/>
        <v>Employee 10</v>
      </c>
      <c r="E58" s="104"/>
      <c r="F58" s="104"/>
      <c r="G58" s="104"/>
      <c r="R58" s="100">
        <f aca="true" t="shared" si="80" ref="R58:AC58">IF(R17&gt;0,$H$322,0)</f>
        <v>0</v>
      </c>
      <c r="S58" s="100">
        <f t="shared" si="80"/>
        <v>0</v>
      </c>
      <c r="T58" s="100">
        <f t="shared" si="80"/>
        <v>0</v>
      </c>
      <c r="U58" s="100">
        <f t="shared" si="80"/>
        <v>0</v>
      </c>
      <c r="V58" s="100">
        <f t="shared" si="80"/>
        <v>0</v>
      </c>
      <c r="W58" s="100">
        <f t="shared" si="80"/>
        <v>0</v>
      </c>
      <c r="X58" s="100">
        <f t="shared" si="80"/>
        <v>0</v>
      </c>
      <c r="Y58" s="100">
        <f t="shared" si="80"/>
        <v>0</v>
      </c>
      <c r="Z58" s="100">
        <f t="shared" si="80"/>
        <v>0</v>
      </c>
      <c r="AA58" s="100">
        <f t="shared" si="80"/>
        <v>0</v>
      </c>
      <c r="AB58" s="100">
        <f t="shared" si="80"/>
        <v>0</v>
      </c>
      <c r="AC58" s="100">
        <f t="shared" si="80"/>
        <v>0</v>
      </c>
      <c r="AD58" s="99"/>
      <c r="AE58" s="99"/>
      <c r="AF58" s="100">
        <f aca="true" t="shared" si="81" ref="AF58:AQ58">IF(AF17&gt;0,$H$322,0)</f>
        <v>0</v>
      </c>
      <c r="AG58" s="100">
        <f t="shared" si="81"/>
        <v>0</v>
      </c>
      <c r="AH58" s="100">
        <f t="shared" si="81"/>
        <v>0</v>
      </c>
      <c r="AI58" s="100">
        <f t="shared" si="81"/>
        <v>0</v>
      </c>
      <c r="AJ58" s="100">
        <f t="shared" si="81"/>
        <v>0</v>
      </c>
      <c r="AK58" s="100">
        <f t="shared" si="81"/>
        <v>0</v>
      </c>
      <c r="AL58" s="100">
        <f t="shared" si="81"/>
        <v>0</v>
      </c>
      <c r="AM58" s="100">
        <f t="shared" si="81"/>
        <v>0</v>
      </c>
      <c r="AN58" s="100">
        <f t="shared" si="81"/>
        <v>0</v>
      </c>
      <c r="AO58" s="100">
        <f t="shared" si="81"/>
        <v>0</v>
      </c>
      <c r="AP58" s="100">
        <f t="shared" si="81"/>
        <v>0</v>
      </c>
      <c r="AQ58" s="100">
        <f t="shared" si="81"/>
        <v>0</v>
      </c>
      <c r="AR58" s="99"/>
    </row>
    <row r="59" spans="4:44" ht="12.75" outlineLevel="1" collapsed="1">
      <c r="D59" s="87" t="s">
        <v>27</v>
      </c>
      <c r="E59" s="87"/>
      <c r="F59" s="87"/>
      <c r="G59" s="87"/>
      <c r="R59" s="98">
        <f aca="true" t="shared" si="82" ref="R59:AC59">SUM(R47:R58)</f>
        <v>0</v>
      </c>
      <c r="S59" s="98">
        <f t="shared" si="82"/>
        <v>0</v>
      </c>
      <c r="T59" s="98">
        <f t="shared" si="82"/>
        <v>0</v>
      </c>
      <c r="U59" s="98">
        <f t="shared" si="82"/>
        <v>0</v>
      </c>
      <c r="V59" s="98">
        <f t="shared" si="82"/>
        <v>0</v>
      </c>
      <c r="W59" s="98">
        <f t="shared" si="82"/>
        <v>0</v>
      </c>
      <c r="X59" s="98">
        <f t="shared" si="82"/>
        <v>0</v>
      </c>
      <c r="Y59" s="98">
        <f t="shared" si="82"/>
        <v>0</v>
      </c>
      <c r="Z59" s="98">
        <f t="shared" si="82"/>
        <v>0</v>
      </c>
      <c r="AA59" s="98">
        <f t="shared" si="82"/>
        <v>0</v>
      </c>
      <c r="AB59" s="98">
        <f t="shared" si="82"/>
        <v>0</v>
      </c>
      <c r="AC59" s="98">
        <f t="shared" si="82"/>
        <v>0</v>
      </c>
      <c r="AD59" s="99">
        <f>SUM(R59:AC59)</f>
        <v>0</v>
      </c>
      <c r="AE59" s="99"/>
      <c r="AF59" s="98">
        <f aca="true" t="shared" si="83" ref="AF59:AQ59">SUM(AF47:AF58)</f>
        <v>0</v>
      </c>
      <c r="AG59" s="98">
        <f t="shared" si="83"/>
        <v>0</v>
      </c>
      <c r="AH59" s="98">
        <f t="shared" si="83"/>
        <v>0</v>
      </c>
      <c r="AI59" s="98">
        <f t="shared" si="83"/>
        <v>0</v>
      </c>
      <c r="AJ59" s="98">
        <f t="shared" si="83"/>
        <v>0</v>
      </c>
      <c r="AK59" s="98">
        <f t="shared" si="83"/>
        <v>0</v>
      </c>
      <c r="AL59" s="98">
        <f t="shared" si="83"/>
        <v>0</v>
      </c>
      <c r="AM59" s="98">
        <f t="shared" si="83"/>
        <v>0</v>
      </c>
      <c r="AN59" s="98">
        <f t="shared" si="83"/>
        <v>0</v>
      </c>
      <c r="AO59" s="98">
        <f t="shared" si="83"/>
        <v>0</v>
      </c>
      <c r="AP59" s="98">
        <f t="shared" si="83"/>
        <v>0</v>
      </c>
      <c r="AQ59" s="98">
        <f t="shared" si="83"/>
        <v>0</v>
      </c>
      <c r="AR59" s="99">
        <f>SUM(AF59:AQ59)</f>
        <v>0</v>
      </c>
    </row>
    <row r="60" spans="18:44" ht="12.75" hidden="1" outlineLevel="2"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9"/>
      <c r="AE60" s="99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9"/>
    </row>
    <row r="61" spans="4:44" ht="12.75" hidden="1" outlineLevel="2">
      <c r="D61" s="104" t="str">
        <f>+D49</f>
        <v>Employee 1</v>
      </c>
      <c r="E61" s="104"/>
      <c r="F61" s="104"/>
      <c r="G61" s="104"/>
      <c r="R61" s="98">
        <f aca="true" t="shared" si="84" ref="R61:AC61">IF(R8&gt;0,$H$323,0)</f>
        <v>0</v>
      </c>
      <c r="S61" s="98">
        <f t="shared" si="84"/>
        <v>0</v>
      </c>
      <c r="T61" s="98">
        <f t="shared" si="84"/>
        <v>0</v>
      </c>
      <c r="U61" s="98">
        <f t="shared" si="84"/>
        <v>0</v>
      </c>
      <c r="V61" s="98">
        <f t="shared" si="84"/>
        <v>0</v>
      </c>
      <c r="W61" s="98">
        <f t="shared" si="84"/>
        <v>0</v>
      </c>
      <c r="X61" s="98">
        <f t="shared" si="84"/>
        <v>0</v>
      </c>
      <c r="Y61" s="98">
        <f t="shared" si="84"/>
        <v>0</v>
      </c>
      <c r="Z61" s="98">
        <f t="shared" si="84"/>
        <v>0</v>
      </c>
      <c r="AA61" s="98">
        <f t="shared" si="84"/>
        <v>0</v>
      </c>
      <c r="AB61" s="98">
        <f t="shared" si="84"/>
        <v>0</v>
      </c>
      <c r="AC61" s="98">
        <f t="shared" si="84"/>
        <v>0</v>
      </c>
      <c r="AD61" s="99"/>
      <c r="AE61" s="99"/>
      <c r="AF61" s="98">
        <f aca="true" t="shared" si="85" ref="AF61:AQ61">IF(AF8&gt;0,$H$323,0)</f>
        <v>0</v>
      </c>
      <c r="AG61" s="98">
        <f t="shared" si="85"/>
        <v>0</v>
      </c>
      <c r="AH61" s="98">
        <f t="shared" si="85"/>
        <v>0</v>
      </c>
      <c r="AI61" s="98">
        <f t="shared" si="85"/>
        <v>0</v>
      </c>
      <c r="AJ61" s="98">
        <f t="shared" si="85"/>
        <v>0</v>
      </c>
      <c r="AK61" s="98">
        <f t="shared" si="85"/>
        <v>0</v>
      </c>
      <c r="AL61" s="98">
        <f t="shared" si="85"/>
        <v>0</v>
      </c>
      <c r="AM61" s="98">
        <f t="shared" si="85"/>
        <v>0</v>
      </c>
      <c r="AN61" s="98">
        <f t="shared" si="85"/>
        <v>0</v>
      </c>
      <c r="AO61" s="98">
        <f t="shared" si="85"/>
        <v>0</v>
      </c>
      <c r="AP61" s="98">
        <f t="shared" si="85"/>
        <v>0</v>
      </c>
      <c r="AQ61" s="98">
        <f t="shared" si="85"/>
        <v>0</v>
      </c>
      <c r="AR61" s="99"/>
    </row>
    <row r="62" spans="4:44" ht="12.75" hidden="1" outlineLevel="2">
      <c r="D62" s="104" t="str">
        <f aca="true" t="shared" si="86" ref="D62:D70">+D50</f>
        <v>Employee 2</v>
      </c>
      <c r="E62" s="104"/>
      <c r="F62" s="104"/>
      <c r="G62" s="104"/>
      <c r="R62" s="98">
        <f aca="true" t="shared" si="87" ref="R62:AC62">IF(R9&gt;0,$H$323,0)</f>
        <v>0</v>
      </c>
      <c r="S62" s="98">
        <f t="shared" si="87"/>
        <v>0</v>
      </c>
      <c r="T62" s="98">
        <f t="shared" si="87"/>
        <v>0</v>
      </c>
      <c r="U62" s="98">
        <f t="shared" si="87"/>
        <v>0</v>
      </c>
      <c r="V62" s="98">
        <f t="shared" si="87"/>
        <v>0</v>
      </c>
      <c r="W62" s="98">
        <f t="shared" si="87"/>
        <v>0</v>
      </c>
      <c r="X62" s="98">
        <f t="shared" si="87"/>
        <v>0</v>
      </c>
      <c r="Y62" s="98">
        <f t="shared" si="87"/>
        <v>0</v>
      </c>
      <c r="Z62" s="98">
        <f t="shared" si="87"/>
        <v>0</v>
      </c>
      <c r="AA62" s="98">
        <f t="shared" si="87"/>
        <v>0</v>
      </c>
      <c r="AB62" s="98">
        <f t="shared" si="87"/>
        <v>0</v>
      </c>
      <c r="AC62" s="98">
        <f t="shared" si="87"/>
        <v>0</v>
      </c>
      <c r="AD62" s="99"/>
      <c r="AE62" s="99"/>
      <c r="AF62" s="98">
        <f aca="true" t="shared" si="88" ref="AF62:AQ62">IF(AF9&gt;0,$H$323,0)</f>
        <v>0</v>
      </c>
      <c r="AG62" s="98">
        <f t="shared" si="88"/>
        <v>0</v>
      </c>
      <c r="AH62" s="98">
        <f t="shared" si="88"/>
        <v>0</v>
      </c>
      <c r="AI62" s="98">
        <f t="shared" si="88"/>
        <v>0</v>
      </c>
      <c r="AJ62" s="98">
        <f t="shared" si="88"/>
        <v>0</v>
      </c>
      <c r="AK62" s="98">
        <f t="shared" si="88"/>
        <v>0</v>
      </c>
      <c r="AL62" s="98">
        <f t="shared" si="88"/>
        <v>0</v>
      </c>
      <c r="AM62" s="98">
        <f t="shared" si="88"/>
        <v>0</v>
      </c>
      <c r="AN62" s="98">
        <f t="shared" si="88"/>
        <v>0</v>
      </c>
      <c r="AO62" s="98">
        <f t="shared" si="88"/>
        <v>0</v>
      </c>
      <c r="AP62" s="98">
        <f t="shared" si="88"/>
        <v>0</v>
      </c>
      <c r="AQ62" s="98">
        <f t="shared" si="88"/>
        <v>0</v>
      </c>
      <c r="AR62" s="99"/>
    </row>
    <row r="63" spans="4:44" ht="12.75" hidden="1" outlineLevel="2">
      <c r="D63" s="104" t="str">
        <f t="shared" si="86"/>
        <v>Employee 3</v>
      </c>
      <c r="E63" s="104"/>
      <c r="F63" s="104"/>
      <c r="G63" s="104"/>
      <c r="R63" s="98">
        <f aca="true" t="shared" si="89" ref="R63:AC63">IF(R10&gt;0,$H$323,0)</f>
        <v>0</v>
      </c>
      <c r="S63" s="98">
        <f t="shared" si="89"/>
        <v>0</v>
      </c>
      <c r="T63" s="98">
        <f t="shared" si="89"/>
        <v>0</v>
      </c>
      <c r="U63" s="98">
        <f t="shared" si="89"/>
        <v>0</v>
      </c>
      <c r="V63" s="98">
        <f t="shared" si="89"/>
        <v>0</v>
      </c>
      <c r="W63" s="98">
        <f t="shared" si="89"/>
        <v>0</v>
      </c>
      <c r="X63" s="98">
        <f t="shared" si="89"/>
        <v>0</v>
      </c>
      <c r="Y63" s="98">
        <f t="shared" si="89"/>
        <v>0</v>
      </c>
      <c r="Z63" s="98">
        <f t="shared" si="89"/>
        <v>0</v>
      </c>
      <c r="AA63" s="98">
        <f t="shared" si="89"/>
        <v>0</v>
      </c>
      <c r="AB63" s="98">
        <f t="shared" si="89"/>
        <v>0</v>
      </c>
      <c r="AC63" s="98">
        <f t="shared" si="89"/>
        <v>0</v>
      </c>
      <c r="AD63" s="99"/>
      <c r="AE63" s="99"/>
      <c r="AF63" s="98">
        <f aca="true" t="shared" si="90" ref="AF63:AQ63">IF(AF10&gt;0,$H$323,0)</f>
        <v>0</v>
      </c>
      <c r="AG63" s="98">
        <f t="shared" si="90"/>
        <v>0</v>
      </c>
      <c r="AH63" s="98">
        <f t="shared" si="90"/>
        <v>0</v>
      </c>
      <c r="AI63" s="98">
        <f t="shared" si="90"/>
        <v>0</v>
      </c>
      <c r="AJ63" s="98">
        <f t="shared" si="90"/>
        <v>0</v>
      </c>
      <c r="AK63" s="98">
        <f t="shared" si="90"/>
        <v>0</v>
      </c>
      <c r="AL63" s="98">
        <f t="shared" si="90"/>
        <v>0</v>
      </c>
      <c r="AM63" s="98">
        <f t="shared" si="90"/>
        <v>0</v>
      </c>
      <c r="AN63" s="98">
        <f t="shared" si="90"/>
        <v>0</v>
      </c>
      <c r="AO63" s="98">
        <f t="shared" si="90"/>
        <v>0</v>
      </c>
      <c r="AP63" s="98">
        <f t="shared" si="90"/>
        <v>0</v>
      </c>
      <c r="AQ63" s="98">
        <f t="shared" si="90"/>
        <v>0</v>
      </c>
      <c r="AR63" s="99"/>
    </row>
    <row r="64" spans="4:44" ht="12.75" hidden="1" outlineLevel="2">
      <c r="D64" s="104" t="str">
        <f t="shared" si="86"/>
        <v>Employee 4</v>
      </c>
      <c r="E64" s="104"/>
      <c r="F64" s="104"/>
      <c r="G64" s="104"/>
      <c r="R64" s="98">
        <f aca="true" t="shared" si="91" ref="R64:AC64">IF(R11&gt;0,$H$323,0)</f>
        <v>0</v>
      </c>
      <c r="S64" s="98">
        <f t="shared" si="91"/>
        <v>0</v>
      </c>
      <c r="T64" s="98">
        <f t="shared" si="91"/>
        <v>0</v>
      </c>
      <c r="U64" s="98">
        <f t="shared" si="91"/>
        <v>0</v>
      </c>
      <c r="V64" s="98">
        <f t="shared" si="91"/>
        <v>0</v>
      </c>
      <c r="W64" s="98">
        <f t="shared" si="91"/>
        <v>0</v>
      </c>
      <c r="X64" s="98">
        <f t="shared" si="91"/>
        <v>0</v>
      </c>
      <c r="Y64" s="98">
        <f t="shared" si="91"/>
        <v>0</v>
      </c>
      <c r="Z64" s="98">
        <f t="shared" si="91"/>
        <v>0</v>
      </c>
      <c r="AA64" s="98">
        <f t="shared" si="91"/>
        <v>0</v>
      </c>
      <c r="AB64" s="98">
        <f t="shared" si="91"/>
        <v>0</v>
      </c>
      <c r="AC64" s="98">
        <f t="shared" si="91"/>
        <v>0</v>
      </c>
      <c r="AD64" s="99"/>
      <c r="AE64" s="99"/>
      <c r="AF64" s="98">
        <f aca="true" t="shared" si="92" ref="AF64:AQ64">IF(AF11&gt;0,$H$323,0)</f>
        <v>0</v>
      </c>
      <c r="AG64" s="98">
        <f t="shared" si="92"/>
        <v>0</v>
      </c>
      <c r="AH64" s="98">
        <f t="shared" si="92"/>
        <v>0</v>
      </c>
      <c r="AI64" s="98">
        <f t="shared" si="92"/>
        <v>0</v>
      </c>
      <c r="AJ64" s="98">
        <f t="shared" si="92"/>
        <v>0</v>
      </c>
      <c r="AK64" s="98">
        <f t="shared" si="92"/>
        <v>0</v>
      </c>
      <c r="AL64" s="98">
        <f t="shared" si="92"/>
        <v>0</v>
      </c>
      <c r="AM64" s="98">
        <f t="shared" si="92"/>
        <v>0</v>
      </c>
      <c r="AN64" s="98">
        <f t="shared" si="92"/>
        <v>0</v>
      </c>
      <c r="AO64" s="98">
        <f t="shared" si="92"/>
        <v>0</v>
      </c>
      <c r="AP64" s="98">
        <f t="shared" si="92"/>
        <v>0</v>
      </c>
      <c r="AQ64" s="98">
        <f t="shared" si="92"/>
        <v>0</v>
      </c>
      <c r="AR64" s="99"/>
    </row>
    <row r="65" spans="4:44" ht="12.75" hidden="1" outlineLevel="2">
      <c r="D65" s="104" t="str">
        <f t="shared" si="86"/>
        <v>Employee 5</v>
      </c>
      <c r="E65" s="104"/>
      <c r="F65" s="104"/>
      <c r="G65" s="104"/>
      <c r="R65" s="98">
        <f aca="true" t="shared" si="93" ref="R65:AC65">IF(R12&gt;0,$H$323,0)</f>
        <v>0</v>
      </c>
      <c r="S65" s="98">
        <f t="shared" si="93"/>
        <v>0</v>
      </c>
      <c r="T65" s="98">
        <f t="shared" si="93"/>
        <v>0</v>
      </c>
      <c r="U65" s="98">
        <f t="shared" si="93"/>
        <v>0</v>
      </c>
      <c r="V65" s="98">
        <f t="shared" si="93"/>
        <v>0</v>
      </c>
      <c r="W65" s="98">
        <f t="shared" si="93"/>
        <v>0</v>
      </c>
      <c r="X65" s="98">
        <f t="shared" si="93"/>
        <v>0</v>
      </c>
      <c r="Y65" s="98">
        <f t="shared" si="93"/>
        <v>0</v>
      </c>
      <c r="Z65" s="98">
        <f t="shared" si="93"/>
        <v>0</v>
      </c>
      <c r="AA65" s="98">
        <f t="shared" si="93"/>
        <v>0</v>
      </c>
      <c r="AB65" s="98">
        <f t="shared" si="93"/>
        <v>0</v>
      </c>
      <c r="AC65" s="98">
        <f t="shared" si="93"/>
        <v>0</v>
      </c>
      <c r="AD65" s="99"/>
      <c r="AE65" s="99"/>
      <c r="AF65" s="98">
        <f aca="true" t="shared" si="94" ref="AF65:AQ65">IF(AF12&gt;0,$H$323,0)</f>
        <v>0</v>
      </c>
      <c r="AG65" s="98">
        <f t="shared" si="94"/>
        <v>0</v>
      </c>
      <c r="AH65" s="98">
        <f t="shared" si="94"/>
        <v>0</v>
      </c>
      <c r="AI65" s="98">
        <f t="shared" si="94"/>
        <v>0</v>
      </c>
      <c r="AJ65" s="98">
        <f t="shared" si="94"/>
        <v>0</v>
      </c>
      <c r="AK65" s="98">
        <f t="shared" si="94"/>
        <v>0</v>
      </c>
      <c r="AL65" s="98">
        <f t="shared" si="94"/>
        <v>0</v>
      </c>
      <c r="AM65" s="98">
        <f t="shared" si="94"/>
        <v>0</v>
      </c>
      <c r="AN65" s="98">
        <f t="shared" si="94"/>
        <v>0</v>
      </c>
      <c r="AO65" s="98">
        <f t="shared" si="94"/>
        <v>0</v>
      </c>
      <c r="AP65" s="98">
        <f t="shared" si="94"/>
        <v>0</v>
      </c>
      <c r="AQ65" s="98">
        <f t="shared" si="94"/>
        <v>0</v>
      </c>
      <c r="AR65" s="99"/>
    </row>
    <row r="66" spans="4:44" ht="12.75" hidden="1" outlineLevel="2">
      <c r="D66" s="104" t="str">
        <f t="shared" si="86"/>
        <v>Employee 6</v>
      </c>
      <c r="E66" s="104"/>
      <c r="F66" s="104"/>
      <c r="G66" s="104"/>
      <c r="R66" s="98">
        <f aca="true" t="shared" si="95" ref="R66:AC66">IF(R13&gt;0,$H$323,0)</f>
        <v>0</v>
      </c>
      <c r="S66" s="98">
        <f t="shared" si="95"/>
        <v>0</v>
      </c>
      <c r="T66" s="98">
        <f t="shared" si="95"/>
        <v>0</v>
      </c>
      <c r="U66" s="98">
        <f t="shared" si="95"/>
        <v>0</v>
      </c>
      <c r="V66" s="98">
        <f t="shared" si="95"/>
        <v>0</v>
      </c>
      <c r="W66" s="98">
        <f t="shared" si="95"/>
        <v>0</v>
      </c>
      <c r="X66" s="98">
        <f t="shared" si="95"/>
        <v>0</v>
      </c>
      <c r="Y66" s="98">
        <f t="shared" si="95"/>
        <v>0</v>
      </c>
      <c r="Z66" s="98">
        <f t="shared" si="95"/>
        <v>0</v>
      </c>
      <c r="AA66" s="98">
        <f t="shared" si="95"/>
        <v>0</v>
      </c>
      <c r="AB66" s="98">
        <f t="shared" si="95"/>
        <v>0</v>
      </c>
      <c r="AC66" s="98">
        <f t="shared" si="95"/>
        <v>0</v>
      </c>
      <c r="AD66" s="99"/>
      <c r="AE66" s="99"/>
      <c r="AF66" s="98">
        <f aca="true" t="shared" si="96" ref="AF66:AQ66">IF(AF13&gt;0,$H$323,0)</f>
        <v>0</v>
      </c>
      <c r="AG66" s="98">
        <f t="shared" si="96"/>
        <v>0</v>
      </c>
      <c r="AH66" s="98">
        <f t="shared" si="96"/>
        <v>0</v>
      </c>
      <c r="AI66" s="98">
        <f t="shared" si="96"/>
        <v>0</v>
      </c>
      <c r="AJ66" s="98">
        <f t="shared" si="96"/>
        <v>0</v>
      </c>
      <c r="AK66" s="98">
        <f t="shared" si="96"/>
        <v>0</v>
      </c>
      <c r="AL66" s="98">
        <f t="shared" si="96"/>
        <v>0</v>
      </c>
      <c r="AM66" s="98">
        <f t="shared" si="96"/>
        <v>0</v>
      </c>
      <c r="AN66" s="98">
        <f t="shared" si="96"/>
        <v>0</v>
      </c>
      <c r="AO66" s="98">
        <f t="shared" si="96"/>
        <v>0</v>
      </c>
      <c r="AP66" s="98">
        <f t="shared" si="96"/>
        <v>0</v>
      </c>
      <c r="AQ66" s="98">
        <f t="shared" si="96"/>
        <v>0</v>
      </c>
      <c r="AR66" s="99"/>
    </row>
    <row r="67" spans="4:44" ht="12.75" hidden="1" outlineLevel="2">
      <c r="D67" s="104" t="str">
        <f t="shared" si="86"/>
        <v>Employee 7</v>
      </c>
      <c r="E67" s="104"/>
      <c r="F67" s="104"/>
      <c r="G67" s="104"/>
      <c r="R67" s="98">
        <f aca="true" t="shared" si="97" ref="R67:AC67">IF(R14&gt;0,$H$323,0)</f>
        <v>0</v>
      </c>
      <c r="S67" s="98">
        <f t="shared" si="97"/>
        <v>0</v>
      </c>
      <c r="T67" s="98">
        <f t="shared" si="97"/>
        <v>0</v>
      </c>
      <c r="U67" s="98">
        <f t="shared" si="97"/>
        <v>0</v>
      </c>
      <c r="V67" s="98">
        <f t="shared" si="97"/>
        <v>0</v>
      </c>
      <c r="W67" s="98">
        <f t="shared" si="97"/>
        <v>0</v>
      </c>
      <c r="X67" s="98">
        <f t="shared" si="97"/>
        <v>0</v>
      </c>
      <c r="Y67" s="98">
        <f t="shared" si="97"/>
        <v>0</v>
      </c>
      <c r="Z67" s="98">
        <f t="shared" si="97"/>
        <v>0</v>
      </c>
      <c r="AA67" s="98">
        <f t="shared" si="97"/>
        <v>0</v>
      </c>
      <c r="AB67" s="98">
        <f t="shared" si="97"/>
        <v>0</v>
      </c>
      <c r="AC67" s="98">
        <f t="shared" si="97"/>
        <v>0</v>
      </c>
      <c r="AD67" s="99"/>
      <c r="AE67" s="99"/>
      <c r="AF67" s="98">
        <f aca="true" t="shared" si="98" ref="AF67:AQ67">IF(AF14&gt;0,$H$323,0)</f>
        <v>0</v>
      </c>
      <c r="AG67" s="98">
        <f t="shared" si="98"/>
        <v>0</v>
      </c>
      <c r="AH67" s="98">
        <f t="shared" si="98"/>
        <v>0</v>
      </c>
      <c r="AI67" s="98">
        <f t="shared" si="98"/>
        <v>0</v>
      </c>
      <c r="AJ67" s="98">
        <f t="shared" si="98"/>
        <v>0</v>
      </c>
      <c r="AK67" s="98">
        <f t="shared" si="98"/>
        <v>0</v>
      </c>
      <c r="AL67" s="98">
        <f t="shared" si="98"/>
        <v>0</v>
      </c>
      <c r="AM67" s="98">
        <f t="shared" si="98"/>
        <v>0</v>
      </c>
      <c r="AN67" s="98">
        <f t="shared" si="98"/>
        <v>0</v>
      </c>
      <c r="AO67" s="98">
        <f t="shared" si="98"/>
        <v>0</v>
      </c>
      <c r="AP67" s="98">
        <f t="shared" si="98"/>
        <v>0</v>
      </c>
      <c r="AQ67" s="98">
        <f t="shared" si="98"/>
        <v>0</v>
      </c>
      <c r="AR67" s="99"/>
    </row>
    <row r="68" spans="4:44" ht="12.75" hidden="1" outlineLevel="2">
      <c r="D68" s="104" t="str">
        <f t="shared" si="86"/>
        <v>Employee 8</v>
      </c>
      <c r="E68" s="104"/>
      <c r="F68" s="104"/>
      <c r="G68" s="104"/>
      <c r="R68" s="98">
        <f aca="true" t="shared" si="99" ref="R68:AC68">IF(R15&gt;0,$H$323,0)</f>
        <v>0</v>
      </c>
      <c r="S68" s="98">
        <f t="shared" si="99"/>
        <v>0</v>
      </c>
      <c r="T68" s="98">
        <f t="shared" si="99"/>
        <v>0</v>
      </c>
      <c r="U68" s="98">
        <f t="shared" si="99"/>
        <v>0</v>
      </c>
      <c r="V68" s="98">
        <f t="shared" si="99"/>
        <v>0</v>
      </c>
      <c r="W68" s="98">
        <f t="shared" si="99"/>
        <v>0</v>
      </c>
      <c r="X68" s="98">
        <f t="shared" si="99"/>
        <v>0</v>
      </c>
      <c r="Y68" s="98">
        <f t="shared" si="99"/>
        <v>0</v>
      </c>
      <c r="Z68" s="98">
        <f t="shared" si="99"/>
        <v>0</v>
      </c>
      <c r="AA68" s="98">
        <f t="shared" si="99"/>
        <v>0</v>
      </c>
      <c r="AB68" s="98">
        <f t="shared" si="99"/>
        <v>0</v>
      </c>
      <c r="AC68" s="98">
        <f t="shared" si="99"/>
        <v>0</v>
      </c>
      <c r="AD68" s="99"/>
      <c r="AE68" s="99"/>
      <c r="AF68" s="98">
        <f aca="true" t="shared" si="100" ref="AF68:AQ68">IF(AF15&gt;0,$H$323,0)</f>
        <v>0</v>
      </c>
      <c r="AG68" s="98">
        <f t="shared" si="100"/>
        <v>0</v>
      </c>
      <c r="AH68" s="98">
        <f t="shared" si="100"/>
        <v>0</v>
      </c>
      <c r="AI68" s="98">
        <f t="shared" si="100"/>
        <v>0</v>
      </c>
      <c r="AJ68" s="98">
        <f t="shared" si="100"/>
        <v>0</v>
      </c>
      <c r="AK68" s="98">
        <f t="shared" si="100"/>
        <v>0</v>
      </c>
      <c r="AL68" s="98">
        <f t="shared" si="100"/>
        <v>0</v>
      </c>
      <c r="AM68" s="98">
        <f t="shared" si="100"/>
        <v>0</v>
      </c>
      <c r="AN68" s="98">
        <f t="shared" si="100"/>
        <v>0</v>
      </c>
      <c r="AO68" s="98">
        <f t="shared" si="100"/>
        <v>0</v>
      </c>
      <c r="AP68" s="98">
        <f t="shared" si="100"/>
        <v>0</v>
      </c>
      <c r="AQ68" s="98">
        <f t="shared" si="100"/>
        <v>0</v>
      </c>
      <c r="AR68" s="99"/>
    </row>
    <row r="69" spans="4:44" ht="12.75" hidden="1" outlineLevel="2">
      <c r="D69" s="104" t="str">
        <f t="shared" si="86"/>
        <v>Employee 9</v>
      </c>
      <c r="E69" s="104"/>
      <c r="F69" s="104"/>
      <c r="G69" s="104"/>
      <c r="R69" s="98">
        <f aca="true" t="shared" si="101" ref="R69:AC69">IF(R16&gt;0,$H$323,0)</f>
        <v>0</v>
      </c>
      <c r="S69" s="98">
        <f t="shared" si="101"/>
        <v>0</v>
      </c>
      <c r="T69" s="98">
        <f t="shared" si="101"/>
        <v>0</v>
      </c>
      <c r="U69" s="98">
        <f t="shared" si="101"/>
        <v>0</v>
      </c>
      <c r="V69" s="98">
        <f t="shared" si="101"/>
        <v>0</v>
      </c>
      <c r="W69" s="98">
        <f t="shared" si="101"/>
        <v>0</v>
      </c>
      <c r="X69" s="98">
        <f t="shared" si="101"/>
        <v>0</v>
      </c>
      <c r="Y69" s="98">
        <f t="shared" si="101"/>
        <v>0</v>
      </c>
      <c r="Z69" s="98">
        <f t="shared" si="101"/>
        <v>0</v>
      </c>
      <c r="AA69" s="98">
        <f t="shared" si="101"/>
        <v>0</v>
      </c>
      <c r="AB69" s="98">
        <f t="shared" si="101"/>
        <v>0</v>
      </c>
      <c r="AC69" s="98">
        <f t="shared" si="101"/>
        <v>0</v>
      </c>
      <c r="AD69" s="99"/>
      <c r="AE69" s="99"/>
      <c r="AF69" s="98">
        <f aca="true" t="shared" si="102" ref="AF69:AQ69">IF(AF16&gt;0,$H$323,0)</f>
        <v>0</v>
      </c>
      <c r="AG69" s="98">
        <f t="shared" si="102"/>
        <v>0</v>
      </c>
      <c r="AH69" s="98">
        <f t="shared" si="102"/>
        <v>0</v>
      </c>
      <c r="AI69" s="98">
        <f t="shared" si="102"/>
        <v>0</v>
      </c>
      <c r="AJ69" s="98">
        <f t="shared" si="102"/>
        <v>0</v>
      </c>
      <c r="AK69" s="98">
        <f t="shared" si="102"/>
        <v>0</v>
      </c>
      <c r="AL69" s="98">
        <f t="shared" si="102"/>
        <v>0</v>
      </c>
      <c r="AM69" s="98">
        <f t="shared" si="102"/>
        <v>0</v>
      </c>
      <c r="AN69" s="98">
        <f t="shared" si="102"/>
        <v>0</v>
      </c>
      <c r="AO69" s="98">
        <f t="shared" si="102"/>
        <v>0</v>
      </c>
      <c r="AP69" s="98">
        <f t="shared" si="102"/>
        <v>0</v>
      </c>
      <c r="AQ69" s="98">
        <f t="shared" si="102"/>
        <v>0</v>
      </c>
      <c r="AR69" s="99"/>
    </row>
    <row r="70" spans="4:44" ht="12.75" hidden="1" outlineLevel="2">
      <c r="D70" s="104" t="str">
        <f t="shared" si="86"/>
        <v>Employee 10</v>
      </c>
      <c r="E70" s="104"/>
      <c r="F70" s="104"/>
      <c r="G70" s="104"/>
      <c r="R70" s="100">
        <f aca="true" t="shared" si="103" ref="R70:AC70">IF(R17&gt;0,$H$323,0)</f>
        <v>0</v>
      </c>
      <c r="S70" s="100">
        <f t="shared" si="103"/>
        <v>0</v>
      </c>
      <c r="T70" s="100">
        <f t="shared" si="103"/>
        <v>0</v>
      </c>
      <c r="U70" s="100">
        <f t="shared" si="103"/>
        <v>0</v>
      </c>
      <c r="V70" s="100">
        <f t="shared" si="103"/>
        <v>0</v>
      </c>
      <c r="W70" s="100">
        <f t="shared" si="103"/>
        <v>0</v>
      </c>
      <c r="X70" s="100">
        <f t="shared" si="103"/>
        <v>0</v>
      </c>
      <c r="Y70" s="100">
        <f t="shared" si="103"/>
        <v>0</v>
      </c>
      <c r="Z70" s="100">
        <f t="shared" si="103"/>
        <v>0</v>
      </c>
      <c r="AA70" s="100">
        <f t="shared" si="103"/>
        <v>0</v>
      </c>
      <c r="AB70" s="100">
        <f t="shared" si="103"/>
        <v>0</v>
      </c>
      <c r="AC70" s="100">
        <f t="shared" si="103"/>
        <v>0</v>
      </c>
      <c r="AD70" s="99"/>
      <c r="AE70" s="99"/>
      <c r="AF70" s="100">
        <f aca="true" t="shared" si="104" ref="AF70:AQ70">IF(AF17&gt;0,$H$323,0)</f>
        <v>0</v>
      </c>
      <c r="AG70" s="100">
        <f t="shared" si="104"/>
        <v>0</v>
      </c>
      <c r="AH70" s="100">
        <f t="shared" si="104"/>
        <v>0</v>
      </c>
      <c r="AI70" s="100">
        <f t="shared" si="104"/>
        <v>0</v>
      </c>
      <c r="AJ70" s="100">
        <f t="shared" si="104"/>
        <v>0</v>
      </c>
      <c r="AK70" s="100">
        <f t="shared" si="104"/>
        <v>0</v>
      </c>
      <c r="AL70" s="100">
        <f t="shared" si="104"/>
        <v>0</v>
      </c>
      <c r="AM70" s="100">
        <f t="shared" si="104"/>
        <v>0</v>
      </c>
      <c r="AN70" s="100">
        <f t="shared" si="104"/>
        <v>0</v>
      </c>
      <c r="AO70" s="100">
        <f t="shared" si="104"/>
        <v>0</v>
      </c>
      <c r="AP70" s="100">
        <f t="shared" si="104"/>
        <v>0</v>
      </c>
      <c r="AQ70" s="100">
        <f t="shared" si="104"/>
        <v>0</v>
      </c>
      <c r="AR70" s="99"/>
    </row>
    <row r="71" spans="4:44" ht="12.75" outlineLevel="1" collapsed="1">
      <c r="D71" s="87" t="s">
        <v>99</v>
      </c>
      <c r="E71" s="87"/>
      <c r="F71" s="87"/>
      <c r="G71" s="87"/>
      <c r="R71" s="98">
        <f aca="true" t="shared" si="105" ref="R71:AC71">SUM(R60:R70)</f>
        <v>0</v>
      </c>
      <c r="S71" s="98">
        <f t="shared" si="105"/>
        <v>0</v>
      </c>
      <c r="T71" s="98">
        <f t="shared" si="105"/>
        <v>0</v>
      </c>
      <c r="U71" s="98">
        <f t="shared" si="105"/>
        <v>0</v>
      </c>
      <c r="V71" s="98">
        <f t="shared" si="105"/>
        <v>0</v>
      </c>
      <c r="W71" s="98">
        <f t="shared" si="105"/>
        <v>0</v>
      </c>
      <c r="X71" s="98">
        <f t="shared" si="105"/>
        <v>0</v>
      </c>
      <c r="Y71" s="98">
        <f t="shared" si="105"/>
        <v>0</v>
      </c>
      <c r="Z71" s="98">
        <f t="shared" si="105"/>
        <v>0</v>
      </c>
      <c r="AA71" s="98">
        <f t="shared" si="105"/>
        <v>0</v>
      </c>
      <c r="AB71" s="98">
        <f t="shared" si="105"/>
        <v>0</v>
      </c>
      <c r="AC71" s="98">
        <f t="shared" si="105"/>
        <v>0</v>
      </c>
      <c r="AD71" s="99">
        <f>SUM(R71:AC71)</f>
        <v>0</v>
      </c>
      <c r="AE71" s="99"/>
      <c r="AF71" s="98">
        <f aca="true" t="shared" si="106" ref="AF71:AQ71">SUM(AF60:AF70)</f>
        <v>0</v>
      </c>
      <c r="AG71" s="98">
        <f t="shared" si="106"/>
        <v>0</v>
      </c>
      <c r="AH71" s="98">
        <f t="shared" si="106"/>
        <v>0</v>
      </c>
      <c r="AI71" s="98">
        <f t="shared" si="106"/>
        <v>0</v>
      </c>
      <c r="AJ71" s="98">
        <f t="shared" si="106"/>
        <v>0</v>
      </c>
      <c r="AK71" s="98">
        <f t="shared" si="106"/>
        <v>0</v>
      </c>
      <c r="AL71" s="98">
        <f t="shared" si="106"/>
        <v>0</v>
      </c>
      <c r="AM71" s="98">
        <f t="shared" si="106"/>
        <v>0</v>
      </c>
      <c r="AN71" s="98">
        <f t="shared" si="106"/>
        <v>0</v>
      </c>
      <c r="AO71" s="98">
        <f t="shared" si="106"/>
        <v>0</v>
      </c>
      <c r="AP71" s="98">
        <f t="shared" si="106"/>
        <v>0</v>
      </c>
      <c r="AQ71" s="98">
        <f t="shared" si="106"/>
        <v>0</v>
      </c>
      <c r="AR71" s="99">
        <f>SUM(AF71:AQ71)</f>
        <v>0</v>
      </c>
    </row>
    <row r="72" spans="4:44" ht="12.75" hidden="1" outlineLevel="2">
      <c r="D72" s="87"/>
      <c r="E72" s="87"/>
      <c r="F72" s="87"/>
      <c r="G72" s="87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9"/>
      <c r="AE72" s="99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9"/>
    </row>
    <row r="73" spans="4:44" ht="12.75" hidden="1" outlineLevel="2">
      <c r="D73" s="104" t="str">
        <f>+D61</f>
        <v>Employee 1</v>
      </c>
      <c r="E73" s="104"/>
      <c r="F73" s="104"/>
      <c r="G73" s="104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9"/>
      <c r="AE73" s="99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9"/>
    </row>
    <row r="74" spans="4:44" ht="12.75" hidden="1" outlineLevel="2">
      <c r="D74" s="104" t="str">
        <f aca="true" t="shared" si="107" ref="D74:D82">+D62</f>
        <v>Employee 2</v>
      </c>
      <c r="E74" s="104"/>
      <c r="F74" s="104"/>
      <c r="G74" s="104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9"/>
      <c r="AE74" s="99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9"/>
    </row>
    <row r="75" spans="4:44" ht="12.75" hidden="1" outlineLevel="2">
      <c r="D75" s="104" t="str">
        <f t="shared" si="107"/>
        <v>Employee 3</v>
      </c>
      <c r="E75" s="104"/>
      <c r="F75" s="104"/>
      <c r="G75" s="104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9"/>
      <c r="AE75" s="99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9"/>
    </row>
    <row r="76" spans="4:44" ht="12.75" hidden="1" outlineLevel="2">
      <c r="D76" s="104" t="str">
        <f t="shared" si="107"/>
        <v>Employee 4</v>
      </c>
      <c r="E76" s="104"/>
      <c r="F76" s="104"/>
      <c r="G76" s="104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9"/>
      <c r="AE76" s="99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9"/>
    </row>
    <row r="77" spans="4:44" ht="12.75" hidden="1" outlineLevel="2">
      <c r="D77" s="104" t="str">
        <f t="shared" si="107"/>
        <v>Employee 5</v>
      </c>
      <c r="E77" s="104"/>
      <c r="F77" s="104"/>
      <c r="G77" s="104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9"/>
      <c r="AE77" s="99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9"/>
    </row>
    <row r="78" spans="4:44" ht="12.75" hidden="1" outlineLevel="2">
      <c r="D78" s="104" t="str">
        <f t="shared" si="107"/>
        <v>Employee 6</v>
      </c>
      <c r="E78" s="104"/>
      <c r="F78" s="104"/>
      <c r="G78" s="104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9"/>
      <c r="AE78" s="99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9"/>
    </row>
    <row r="79" spans="4:44" ht="12.75" hidden="1" outlineLevel="2">
      <c r="D79" s="104" t="str">
        <f t="shared" si="107"/>
        <v>Employee 7</v>
      </c>
      <c r="E79" s="104"/>
      <c r="F79" s="104"/>
      <c r="G79" s="104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9"/>
      <c r="AE79" s="99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9"/>
    </row>
    <row r="80" spans="4:44" ht="12.75" hidden="1" outlineLevel="2">
      <c r="D80" s="104" t="str">
        <f t="shared" si="107"/>
        <v>Employee 8</v>
      </c>
      <c r="E80" s="104"/>
      <c r="F80" s="104"/>
      <c r="G80" s="104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9"/>
      <c r="AE80" s="99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9"/>
    </row>
    <row r="81" spans="4:44" ht="12.75" hidden="1" outlineLevel="2">
      <c r="D81" s="104" t="str">
        <f t="shared" si="107"/>
        <v>Employee 9</v>
      </c>
      <c r="E81" s="104"/>
      <c r="F81" s="104"/>
      <c r="G81" s="104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9"/>
      <c r="AE81" s="99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9"/>
    </row>
    <row r="82" spans="4:44" ht="12.75" hidden="1" outlineLevel="2">
      <c r="D82" s="104" t="str">
        <f t="shared" si="107"/>
        <v>Employee 10</v>
      </c>
      <c r="E82" s="104"/>
      <c r="F82" s="104"/>
      <c r="G82" s="104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9"/>
      <c r="AE82" s="99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9"/>
    </row>
    <row r="83" spans="4:44" ht="12.75" outlineLevel="1" collapsed="1">
      <c r="D83" s="87" t="s">
        <v>187</v>
      </c>
      <c r="E83" s="87"/>
      <c r="F83" s="87"/>
      <c r="G83" s="87"/>
      <c r="R83" s="100">
        <f>+R18*E325</f>
        <v>0</v>
      </c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1">
        <f>SUM(R83:AC83)</f>
        <v>0</v>
      </c>
      <c r="AE83" s="99"/>
      <c r="AF83" s="100">
        <f>+AF18*T325</f>
        <v>0</v>
      </c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1">
        <f>SUM(AF83:AQ83)</f>
        <v>0</v>
      </c>
    </row>
    <row r="84" spans="4:44" ht="12.75" outlineLevel="1">
      <c r="D84" s="87" t="s">
        <v>34</v>
      </c>
      <c r="E84" s="87"/>
      <c r="F84" s="87"/>
      <c r="G84" s="87"/>
      <c r="R84" s="99">
        <f aca="true" t="shared" si="108" ref="R84:AC84">SUM(R46:R83)</f>
        <v>0</v>
      </c>
      <c r="S84" s="99">
        <f t="shared" si="108"/>
        <v>0</v>
      </c>
      <c r="T84" s="99">
        <f t="shared" si="108"/>
        <v>0</v>
      </c>
      <c r="U84" s="99">
        <f t="shared" si="108"/>
        <v>0</v>
      </c>
      <c r="V84" s="99">
        <f t="shared" si="108"/>
        <v>0</v>
      </c>
      <c r="W84" s="99">
        <f t="shared" si="108"/>
        <v>0</v>
      </c>
      <c r="X84" s="99">
        <f t="shared" si="108"/>
        <v>0</v>
      </c>
      <c r="Y84" s="99">
        <f t="shared" si="108"/>
        <v>0</v>
      </c>
      <c r="Z84" s="99">
        <f t="shared" si="108"/>
        <v>0</v>
      </c>
      <c r="AA84" s="99">
        <f t="shared" si="108"/>
        <v>0</v>
      </c>
      <c r="AB84" s="99">
        <f t="shared" si="108"/>
        <v>0</v>
      </c>
      <c r="AC84" s="99">
        <f t="shared" si="108"/>
        <v>0</v>
      </c>
      <c r="AD84" s="99">
        <f>SUM(AD46:AD83)</f>
        <v>0</v>
      </c>
      <c r="AE84" s="83"/>
      <c r="AF84" s="98">
        <f aca="true" t="shared" si="109" ref="AF84:AQ84">SUM(AF46:AF83)</f>
        <v>0</v>
      </c>
      <c r="AG84" s="98">
        <f t="shared" si="109"/>
        <v>0</v>
      </c>
      <c r="AH84" s="98">
        <f t="shared" si="109"/>
        <v>0</v>
      </c>
      <c r="AI84" s="98">
        <f t="shared" si="109"/>
        <v>0</v>
      </c>
      <c r="AJ84" s="98">
        <f t="shared" si="109"/>
        <v>0</v>
      </c>
      <c r="AK84" s="98">
        <f t="shared" si="109"/>
        <v>0</v>
      </c>
      <c r="AL84" s="98">
        <f t="shared" si="109"/>
        <v>0</v>
      </c>
      <c r="AM84" s="98">
        <f t="shared" si="109"/>
        <v>0</v>
      </c>
      <c r="AN84" s="98">
        <f t="shared" si="109"/>
        <v>0</v>
      </c>
      <c r="AO84" s="98">
        <f t="shared" si="109"/>
        <v>0</v>
      </c>
      <c r="AP84" s="98">
        <f t="shared" si="109"/>
        <v>0</v>
      </c>
      <c r="AQ84" s="98">
        <f t="shared" si="109"/>
        <v>0</v>
      </c>
      <c r="AR84" s="99">
        <f>SUM(AR47:AR83)</f>
        <v>0</v>
      </c>
    </row>
    <row r="85" spans="18:44" ht="12.75" outlineLevel="1"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9"/>
      <c r="AE85" s="83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9"/>
    </row>
    <row r="86" spans="2:44" s="19" customFormat="1" ht="15.75">
      <c r="B86" s="6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1"/>
      <c r="AE86" s="152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1"/>
    </row>
    <row r="87" spans="2:44" s="19" customFormat="1" ht="36.75" customHeight="1">
      <c r="B87" s="6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1"/>
      <c r="AE87" s="152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1"/>
    </row>
    <row r="88" spans="1:44" s="19" customFormat="1" ht="15.75">
      <c r="A88" s="6" t="s">
        <v>389</v>
      </c>
      <c r="B88" s="6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1"/>
      <c r="AE88" s="152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1"/>
    </row>
    <row r="89" spans="2:44" ht="12.75">
      <c r="B89" s="87" t="s">
        <v>206</v>
      </c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9"/>
      <c r="AE89" s="83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9"/>
    </row>
    <row r="90" spans="3:44" ht="12.75">
      <c r="C90" s="87" t="s">
        <v>212</v>
      </c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9"/>
      <c r="AE90" s="83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9"/>
    </row>
    <row r="91" spans="4:44" ht="12.75">
      <c r="D91" s="121" t="s">
        <v>211</v>
      </c>
      <c r="R91" s="126"/>
      <c r="S91" s="126"/>
      <c r="T91" s="126"/>
      <c r="U91" s="126"/>
      <c r="V91" s="126"/>
      <c r="W91" s="127"/>
      <c r="X91" s="127"/>
      <c r="Y91" s="127"/>
      <c r="Z91" s="127"/>
      <c r="AA91" s="127"/>
      <c r="AB91" s="127"/>
      <c r="AC91" s="127"/>
      <c r="AD91" s="99">
        <f aca="true" t="shared" si="110" ref="AD91:AD119">SUM(R91:AC91)</f>
        <v>0</v>
      </c>
      <c r="AE91" s="83"/>
      <c r="AF91" s="126"/>
      <c r="AG91" s="126"/>
      <c r="AH91" s="126"/>
      <c r="AI91" s="126"/>
      <c r="AJ91" s="126"/>
      <c r="AK91" s="127"/>
      <c r="AL91" s="127"/>
      <c r="AM91" s="127"/>
      <c r="AN91" s="127"/>
      <c r="AO91" s="127"/>
      <c r="AP91" s="127"/>
      <c r="AQ91" s="127"/>
      <c r="AR91" s="99">
        <f>SUM(AF91:AQ91)</f>
        <v>0</v>
      </c>
    </row>
    <row r="92" spans="4:44" ht="12.75">
      <c r="D92" s="121" t="s">
        <v>213</v>
      </c>
      <c r="R92" s="126"/>
      <c r="S92" s="126"/>
      <c r="T92" s="126"/>
      <c r="U92" s="126"/>
      <c r="V92" s="126"/>
      <c r="W92" s="127"/>
      <c r="X92" s="127"/>
      <c r="Y92" s="127"/>
      <c r="Z92" s="127"/>
      <c r="AA92" s="127"/>
      <c r="AB92" s="127"/>
      <c r="AC92" s="127"/>
      <c r="AD92" s="99">
        <f t="shared" si="110"/>
        <v>0</v>
      </c>
      <c r="AE92" s="83"/>
      <c r="AF92" s="126"/>
      <c r="AG92" s="126"/>
      <c r="AH92" s="126"/>
      <c r="AI92" s="126"/>
      <c r="AJ92" s="126"/>
      <c r="AK92" s="127"/>
      <c r="AL92" s="127"/>
      <c r="AM92" s="127"/>
      <c r="AN92" s="127"/>
      <c r="AO92" s="127"/>
      <c r="AP92" s="127"/>
      <c r="AQ92" s="127"/>
      <c r="AR92" s="99">
        <f>SUM(AF92:AQ92)</f>
        <v>0</v>
      </c>
    </row>
    <row r="93" spans="4:44" ht="12.75">
      <c r="D93" s="121" t="s">
        <v>214</v>
      </c>
      <c r="R93" s="126"/>
      <c r="S93" s="126"/>
      <c r="T93" s="126"/>
      <c r="U93" s="126"/>
      <c r="V93" s="126"/>
      <c r="W93" s="127"/>
      <c r="X93" s="127"/>
      <c r="Y93" s="127"/>
      <c r="Z93" s="127"/>
      <c r="AA93" s="127"/>
      <c r="AB93" s="127"/>
      <c r="AC93" s="127"/>
      <c r="AD93" s="99">
        <f t="shared" si="110"/>
        <v>0</v>
      </c>
      <c r="AE93" s="83"/>
      <c r="AF93" s="126"/>
      <c r="AG93" s="126"/>
      <c r="AH93" s="126"/>
      <c r="AI93" s="126"/>
      <c r="AJ93" s="126"/>
      <c r="AK93" s="127"/>
      <c r="AL93" s="127"/>
      <c r="AM93" s="127"/>
      <c r="AN93" s="127"/>
      <c r="AO93" s="127"/>
      <c r="AP93" s="127"/>
      <c r="AQ93" s="127"/>
      <c r="AR93" s="99">
        <f>SUM(AF93:AQ93)</f>
        <v>0</v>
      </c>
    </row>
    <row r="94" spans="4:44" ht="12.75">
      <c r="D94" s="121" t="s">
        <v>215</v>
      </c>
      <c r="R94" s="126"/>
      <c r="S94" s="126"/>
      <c r="T94" s="126"/>
      <c r="U94" s="126"/>
      <c r="V94" s="126"/>
      <c r="W94" s="127"/>
      <c r="X94" s="127"/>
      <c r="Y94" s="127"/>
      <c r="Z94" s="127"/>
      <c r="AA94" s="127"/>
      <c r="AB94" s="127"/>
      <c r="AC94" s="127"/>
      <c r="AD94" s="99">
        <f t="shared" si="110"/>
        <v>0</v>
      </c>
      <c r="AE94" s="83"/>
      <c r="AF94" s="126"/>
      <c r="AG94" s="126"/>
      <c r="AH94" s="126"/>
      <c r="AI94" s="126"/>
      <c r="AJ94" s="126"/>
      <c r="AK94" s="127"/>
      <c r="AL94" s="127"/>
      <c r="AM94" s="127"/>
      <c r="AN94" s="127"/>
      <c r="AO94" s="127"/>
      <c r="AP94" s="127"/>
      <c r="AQ94" s="127"/>
      <c r="AR94" s="99">
        <f>SUM(AF94:AQ94)</f>
        <v>0</v>
      </c>
    </row>
    <row r="95" spans="4:44" ht="12.75">
      <c r="D95" s="121" t="s">
        <v>216</v>
      </c>
      <c r="R95" s="126"/>
      <c r="S95" s="126"/>
      <c r="T95" s="126"/>
      <c r="U95" s="126"/>
      <c r="V95" s="126"/>
      <c r="W95" s="127"/>
      <c r="X95" s="127"/>
      <c r="Y95" s="127"/>
      <c r="Z95" s="127"/>
      <c r="AA95" s="127"/>
      <c r="AB95" s="127"/>
      <c r="AC95" s="127"/>
      <c r="AD95" s="99">
        <f t="shared" si="110"/>
        <v>0</v>
      </c>
      <c r="AE95" s="83"/>
      <c r="AF95" s="126"/>
      <c r="AG95" s="126"/>
      <c r="AH95" s="126"/>
      <c r="AI95" s="126"/>
      <c r="AJ95" s="126"/>
      <c r="AK95" s="127"/>
      <c r="AL95" s="127"/>
      <c r="AM95" s="127"/>
      <c r="AN95" s="127"/>
      <c r="AO95" s="127"/>
      <c r="AP95" s="127"/>
      <c r="AQ95" s="127"/>
      <c r="AR95" s="99">
        <f>SUM(AF95:AQ95)</f>
        <v>0</v>
      </c>
    </row>
    <row r="96" spans="4:44" ht="12.75">
      <c r="D96" s="121" t="s">
        <v>217</v>
      </c>
      <c r="R96" s="126"/>
      <c r="S96" s="126"/>
      <c r="T96" s="126"/>
      <c r="U96" s="126"/>
      <c r="V96" s="126"/>
      <c r="W96" s="127"/>
      <c r="X96" s="127"/>
      <c r="Y96" s="127"/>
      <c r="Z96" s="127"/>
      <c r="AA96" s="127"/>
      <c r="AB96" s="127"/>
      <c r="AC96" s="127"/>
      <c r="AD96" s="99">
        <f t="shared" si="110"/>
        <v>0</v>
      </c>
      <c r="AE96" s="83"/>
      <c r="AF96" s="126"/>
      <c r="AG96" s="126"/>
      <c r="AH96" s="126"/>
      <c r="AI96" s="126"/>
      <c r="AJ96" s="126"/>
      <c r="AK96" s="127"/>
      <c r="AL96" s="127"/>
      <c r="AM96" s="127"/>
      <c r="AN96" s="127"/>
      <c r="AO96" s="127"/>
      <c r="AP96" s="127"/>
      <c r="AQ96" s="127"/>
      <c r="AR96" s="99">
        <f aca="true" t="shared" si="111" ref="AR96:AR119">SUM(AF96:AQ96)</f>
        <v>0</v>
      </c>
    </row>
    <row r="97" spans="4:44" ht="12.75">
      <c r="D97" s="121" t="s">
        <v>387</v>
      </c>
      <c r="R97" s="126"/>
      <c r="S97" s="126"/>
      <c r="T97" s="126"/>
      <c r="U97" s="126"/>
      <c r="V97" s="126"/>
      <c r="W97" s="127"/>
      <c r="X97" s="127"/>
      <c r="Y97" s="127"/>
      <c r="Z97" s="127"/>
      <c r="AA97" s="127"/>
      <c r="AB97" s="127"/>
      <c r="AC97" s="127"/>
      <c r="AD97" s="99">
        <f t="shared" si="110"/>
        <v>0</v>
      </c>
      <c r="AE97" s="83"/>
      <c r="AF97" s="126"/>
      <c r="AG97" s="126"/>
      <c r="AH97" s="126"/>
      <c r="AI97" s="126"/>
      <c r="AJ97" s="126"/>
      <c r="AK97" s="127"/>
      <c r="AL97" s="127"/>
      <c r="AM97" s="127"/>
      <c r="AN97" s="127"/>
      <c r="AO97" s="127"/>
      <c r="AP97" s="127"/>
      <c r="AQ97" s="127"/>
      <c r="AR97" s="99">
        <f t="shared" si="111"/>
        <v>0</v>
      </c>
    </row>
    <row r="98" spans="4:44" ht="12.75">
      <c r="D98" s="121" t="s">
        <v>387</v>
      </c>
      <c r="R98" s="126"/>
      <c r="S98" s="126"/>
      <c r="T98" s="126"/>
      <c r="U98" s="126"/>
      <c r="V98" s="126"/>
      <c r="W98" s="127"/>
      <c r="X98" s="127"/>
      <c r="Y98" s="127"/>
      <c r="Z98" s="127"/>
      <c r="AA98" s="127"/>
      <c r="AB98" s="127"/>
      <c r="AC98" s="127"/>
      <c r="AD98" s="99">
        <f t="shared" si="110"/>
        <v>0</v>
      </c>
      <c r="AE98" s="83"/>
      <c r="AF98" s="126"/>
      <c r="AG98" s="126"/>
      <c r="AH98" s="126"/>
      <c r="AI98" s="126"/>
      <c r="AJ98" s="126"/>
      <c r="AK98" s="127"/>
      <c r="AL98" s="127"/>
      <c r="AM98" s="127"/>
      <c r="AN98" s="127"/>
      <c r="AO98" s="127"/>
      <c r="AP98" s="127"/>
      <c r="AQ98" s="127"/>
      <c r="AR98" s="99">
        <f t="shared" si="111"/>
        <v>0</v>
      </c>
    </row>
    <row r="99" spans="4:44" ht="12.75">
      <c r="D99" s="121" t="s">
        <v>387</v>
      </c>
      <c r="R99" s="126"/>
      <c r="S99" s="126"/>
      <c r="T99" s="126"/>
      <c r="U99" s="126"/>
      <c r="V99" s="126"/>
      <c r="W99" s="127"/>
      <c r="X99" s="127"/>
      <c r="Y99" s="127"/>
      <c r="Z99" s="127"/>
      <c r="AA99" s="127"/>
      <c r="AB99" s="127"/>
      <c r="AC99" s="127"/>
      <c r="AD99" s="99">
        <f t="shared" si="110"/>
        <v>0</v>
      </c>
      <c r="AE99" s="83"/>
      <c r="AF99" s="126"/>
      <c r="AG99" s="126"/>
      <c r="AH99" s="126"/>
      <c r="AI99" s="126"/>
      <c r="AJ99" s="126"/>
      <c r="AK99" s="127"/>
      <c r="AL99" s="127"/>
      <c r="AM99" s="127"/>
      <c r="AN99" s="127"/>
      <c r="AO99" s="127"/>
      <c r="AP99" s="127"/>
      <c r="AQ99" s="127"/>
      <c r="AR99" s="99">
        <f t="shared" si="111"/>
        <v>0</v>
      </c>
    </row>
    <row r="100" spans="4:44" ht="12.75">
      <c r="D100" s="121" t="s">
        <v>387</v>
      </c>
      <c r="R100" s="126"/>
      <c r="S100" s="126"/>
      <c r="T100" s="126"/>
      <c r="U100" s="126"/>
      <c r="V100" s="126"/>
      <c r="W100" s="127"/>
      <c r="X100" s="127"/>
      <c r="Y100" s="127"/>
      <c r="Z100" s="127"/>
      <c r="AA100" s="127"/>
      <c r="AB100" s="127"/>
      <c r="AC100" s="127"/>
      <c r="AD100" s="99">
        <f t="shared" si="110"/>
        <v>0</v>
      </c>
      <c r="AE100" s="83"/>
      <c r="AF100" s="126"/>
      <c r="AG100" s="126"/>
      <c r="AH100" s="126"/>
      <c r="AI100" s="126"/>
      <c r="AJ100" s="126"/>
      <c r="AK100" s="127"/>
      <c r="AL100" s="127"/>
      <c r="AM100" s="127"/>
      <c r="AN100" s="127"/>
      <c r="AO100" s="127"/>
      <c r="AP100" s="127"/>
      <c r="AQ100" s="127"/>
      <c r="AR100" s="99">
        <f t="shared" si="111"/>
        <v>0</v>
      </c>
    </row>
    <row r="101" spans="4:44" ht="12.75">
      <c r="D101" s="121" t="s">
        <v>387</v>
      </c>
      <c r="R101" s="126"/>
      <c r="S101" s="126"/>
      <c r="T101" s="126"/>
      <c r="U101" s="126"/>
      <c r="V101" s="126"/>
      <c r="W101" s="127"/>
      <c r="X101" s="127"/>
      <c r="Y101" s="127"/>
      <c r="Z101" s="127"/>
      <c r="AA101" s="127"/>
      <c r="AB101" s="127"/>
      <c r="AC101" s="127"/>
      <c r="AD101" s="99">
        <f t="shared" si="110"/>
        <v>0</v>
      </c>
      <c r="AE101" s="83"/>
      <c r="AF101" s="126"/>
      <c r="AG101" s="126"/>
      <c r="AH101" s="126"/>
      <c r="AI101" s="126"/>
      <c r="AJ101" s="126"/>
      <c r="AK101" s="127"/>
      <c r="AL101" s="127"/>
      <c r="AM101" s="127"/>
      <c r="AN101" s="127"/>
      <c r="AO101" s="127"/>
      <c r="AP101" s="127"/>
      <c r="AQ101" s="127"/>
      <c r="AR101" s="99">
        <f t="shared" si="111"/>
        <v>0</v>
      </c>
    </row>
    <row r="102" spans="4:44" ht="12.75">
      <c r="D102" s="121" t="s">
        <v>387</v>
      </c>
      <c r="R102" s="126"/>
      <c r="S102" s="126"/>
      <c r="T102" s="126"/>
      <c r="U102" s="126"/>
      <c r="V102" s="126"/>
      <c r="W102" s="127"/>
      <c r="X102" s="127"/>
      <c r="Y102" s="127"/>
      <c r="Z102" s="127"/>
      <c r="AA102" s="127"/>
      <c r="AB102" s="127"/>
      <c r="AC102" s="127"/>
      <c r="AD102" s="99">
        <f t="shared" si="110"/>
        <v>0</v>
      </c>
      <c r="AE102" s="83"/>
      <c r="AF102" s="126"/>
      <c r="AG102" s="126"/>
      <c r="AH102" s="126"/>
      <c r="AI102" s="126"/>
      <c r="AJ102" s="126"/>
      <c r="AK102" s="127"/>
      <c r="AL102" s="127"/>
      <c r="AM102" s="127"/>
      <c r="AN102" s="127"/>
      <c r="AO102" s="127"/>
      <c r="AP102" s="127"/>
      <c r="AQ102" s="127"/>
      <c r="AR102" s="99">
        <f t="shared" si="111"/>
        <v>0</v>
      </c>
    </row>
    <row r="103" spans="4:44" ht="12.75">
      <c r="D103" s="121" t="s">
        <v>387</v>
      </c>
      <c r="R103" s="126"/>
      <c r="S103" s="126"/>
      <c r="T103" s="126"/>
      <c r="U103" s="126"/>
      <c r="V103" s="126"/>
      <c r="W103" s="127"/>
      <c r="X103" s="127"/>
      <c r="Y103" s="127"/>
      <c r="Z103" s="127"/>
      <c r="AA103" s="127"/>
      <c r="AB103" s="127"/>
      <c r="AC103" s="127"/>
      <c r="AD103" s="99">
        <f t="shared" si="110"/>
        <v>0</v>
      </c>
      <c r="AE103" s="83"/>
      <c r="AF103" s="126"/>
      <c r="AG103" s="126"/>
      <c r="AH103" s="126"/>
      <c r="AI103" s="126"/>
      <c r="AJ103" s="126"/>
      <c r="AK103" s="127"/>
      <c r="AL103" s="127"/>
      <c r="AM103" s="127"/>
      <c r="AN103" s="127"/>
      <c r="AO103" s="127"/>
      <c r="AP103" s="127"/>
      <c r="AQ103" s="127"/>
      <c r="AR103" s="99">
        <f t="shared" si="111"/>
        <v>0</v>
      </c>
    </row>
    <row r="104" spans="4:44" ht="12.75">
      <c r="D104" s="121" t="s">
        <v>387</v>
      </c>
      <c r="R104" s="126"/>
      <c r="S104" s="126"/>
      <c r="T104" s="126"/>
      <c r="U104" s="126"/>
      <c r="V104" s="126"/>
      <c r="W104" s="127"/>
      <c r="X104" s="127"/>
      <c r="Y104" s="127"/>
      <c r="Z104" s="127"/>
      <c r="AA104" s="127"/>
      <c r="AB104" s="127"/>
      <c r="AC104" s="127"/>
      <c r="AD104" s="99">
        <f t="shared" si="110"/>
        <v>0</v>
      </c>
      <c r="AE104" s="83"/>
      <c r="AF104" s="126"/>
      <c r="AG104" s="126"/>
      <c r="AH104" s="126"/>
      <c r="AI104" s="126"/>
      <c r="AJ104" s="126"/>
      <c r="AK104" s="127"/>
      <c r="AL104" s="127"/>
      <c r="AM104" s="127"/>
      <c r="AN104" s="127"/>
      <c r="AO104" s="127"/>
      <c r="AP104" s="127"/>
      <c r="AQ104" s="127"/>
      <c r="AR104" s="99">
        <f t="shared" si="111"/>
        <v>0</v>
      </c>
    </row>
    <row r="105" spans="4:44" ht="12.75">
      <c r="D105" s="121" t="s">
        <v>387</v>
      </c>
      <c r="R105" s="126"/>
      <c r="S105" s="126"/>
      <c r="T105" s="126"/>
      <c r="U105" s="126"/>
      <c r="V105" s="126"/>
      <c r="W105" s="127"/>
      <c r="X105" s="127"/>
      <c r="Y105" s="127"/>
      <c r="Z105" s="127"/>
      <c r="AA105" s="127"/>
      <c r="AB105" s="127"/>
      <c r="AC105" s="127"/>
      <c r="AD105" s="99">
        <f t="shared" si="110"/>
        <v>0</v>
      </c>
      <c r="AE105" s="83"/>
      <c r="AF105" s="126"/>
      <c r="AG105" s="126"/>
      <c r="AH105" s="126"/>
      <c r="AI105" s="126"/>
      <c r="AJ105" s="126"/>
      <c r="AK105" s="127"/>
      <c r="AL105" s="127"/>
      <c r="AM105" s="127"/>
      <c r="AN105" s="127"/>
      <c r="AO105" s="127"/>
      <c r="AP105" s="127"/>
      <c r="AQ105" s="127"/>
      <c r="AR105" s="99">
        <f t="shared" si="111"/>
        <v>0</v>
      </c>
    </row>
    <row r="106" spans="4:44" ht="12.75">
      <c r="D106" s="121" t="s">
        <v>387</v>
      </c>
      <c r="R106" s="126"/>
      <c r="S106" s="126"/>
      <c r="T106" s="126"/>
      <c r="U106" s="126"/>
      <c r="V106" s="126"/>
      <c r="W106" s="127"/>
      <c r="X106" s="127"/>
      <c r="Y106" s="127"/>
      <c r="Z106" s="127"/>
      <c r="AA106" s="127"/>
      <c r="AB106" s="127"/>
      <c r="AC106" s="127"/>
      <c r="AD106" s="99">
        <f t="shared" si="110"/>
        <v>0</v>
      </c>
      <c r="AE106" s="83"/>
      <c r="AF106" s="126"/>
      <c r="AG106" s="126"/>
      <c r="AH106" s="126"/>
      <c r="AI106" s="126"/>
      <c r="AJ106" s="126"/>
      <c r="AK106" s="127"/>
      <c r="AL106" s="127"/>
      <c r="AM106" s="127"/>
      <c r="AN106" s="127"/>
      <c r="AO106" s="127"/>
      <c r="AP106" s="127"/>
      <c r="AQ106" s="127"/>
      <c r="AR106" s="99">
        <f t="shared" si="111"/>
        <v>0</v>
      </c>
    </row>
    <row r="107" spans="4:44" ht="12.75">
      <c r="D107" s="121" t="s">
        <v>387</v>
      </c>
      <c r="R107" s="126"/>
      <c r="S107" s="126"/>
      <c r="T107" s="126"/>
      <c r="U107" s="126"/>
      <c r="V107" s="126"/>
      <c r="W107" s="127"/>
      <c r="X107" s="127"/>
      <c r="Y107" s="127"/>
      <c r="Z107" s="127"/>
      <c r="AA107" s="127"/>
      <c r="AB107" s="127"/>
      <c r="AC107" s="127"/>
      <c r="AD107" s="99">
        <f t="shared" si="110"/>
        <v>0</v>
      </c>
      <c r="AE107" s="83"/>
      <c r="AF107" s="126"/>
      <c r="AG107" s="126"/>
      <c r="AH107" s="126"/>
      <c r="AI107" s="126"/>
      <c r="AJ107" s="126"/>
      <c r="AK107" s="127"/>
      <c r="AL107" s="127"/>
      <c r="AM107" s="127"/>
      <c r="AN107" s="127"/>
      <c r="AO107" s="127"/>
      <c r="AP107" s="127"/>
      <c r="AQ107" s="127"/>
      <c r="AR107" s="99">
        <f t="shared" si="111"/>
        <v>0</v>
      </c>
    </row>
    <row r="108" spans="4:44" ht="12.75">
      <c r="D108" s="121" t="s">
        <v>387</v>
      </c>
      <c r="R108" s="126"/>
      <c r="S108" s="126"/>
      <c r="T108" s="126"/>
      <c r="U108" s="126"/>
      <c r="V108" s="126"/>
      <c r="W108" s="127"/>
      <c r="X108" s="127"/>
      <c r="Y108" s="127"/>
      <c r="Z108" s="127"/>
      <c r="AA108" s="127"/>
      <c r="AB108" s="127"/>
      <c r="AC108" s="127"/>
      <c r="AD108" s="99">
        <f t="shared" si="110"/>
        <v>0</v>
      </c>
      <c r="AE108" s="83"/>
      <c r="AF108" s="126"/>
      <c r="AG108" s="126"/>
      <c r="AH108" s="126"/>
      <c r="AI108" s="126"/>
      <c r="AJ108" s="126"/>
      <c r="AK108" s="127"/>
      <c r="AL108" s="127"/>
      <c r="AM108" s="127"/>
      <c r="AN108" s="127"/>
      <c r="AO108" s="127"/>
      <c r="AP108" s="127"/>
      <c r="AQ108" s="127"/>
      <c r="AR108" s="99">
        <f t="shared" si="111"/>
        <v>0</v>
      </c>
    </row>
    <row r="109" spans="4:44" ht="12.75">
      <c r="D109" s="121" t="s">
        <v>387</v>
      </c>
      <c r="R109" s="126"/>
      <c r="S109" s="126"/>
      <c r="T109" s="126"/>
      <c r="U109" s="126"/>
      <c r="V109" s="126"/>
      <c r="W109" s="127"/>
      <c r="X109" s="127"/>
      <c r="Y109" s="127"/>
      <c r="Z109" s="127"/>
      <c r="AA109" s="127"/>
      <c r="AB109" s="127"/>
      <c r="AC109" s="127"/>
      <c r="AD109" s="99">
        <f t="shared" si="110"/>
        <v>0</v>
      </c>
      <c r="AE109" s="83"/>
      <c r="AF109" s="126"/>
      <c r="AG109" s="126"/>
      <c r="AH109" s="126"/>
      <c r="AI109" s="126"/>
      <c r="AJ109" s="126"/>
      <c r="AK109" s="127"/>
      <c r="AL109" s="127"/>
      <c r="AM109" s="127"/>
      <c r="AN109" s="127"/>
      <c r="AO109" s="127"/>
      <c r="AP109" s="127"/>
      <c r="AQ109" s="127"/>
      <c r="AR109" s="99">
        <f t="shared" si="111"/>
        <v>0</v>
      </c>
    </row>
    <row r="110" spans="4:44" ht="12.75">
      <c r="D110" s="121" t="s">
        <v>387</v>
      </c>
      <c r="R110" s="126"/>
      <c r="S110" s="126"/>
      <c r="T110" s="126"/>
      <c r="U110" s="126"/>
      <c r="V110" s="126"/>
      <c r="W110" s="127"/>
      <c r="X110" s="127"/>
      <c r="Y110" s="127"/>
      <c r="Z110" s="127"/>
      <c r="AA110" s="127"/>
      <c r="AB110" s="127"/>
      <c r="AC110" s="127"/>
      <c r="AD110" s="99">
        <f t="shared" si="110"/>
        <v>0</v>
      </c>
      <c r="AE110" s="83"/>
      <c r="AF110" s="126"/>
      <c r="AG110" s="126"/>
      <c r="AH110" s="126"/>
      <c r="AI110" s="126"/>
      <c r="AJ110" s="126"/>
      <c r="AK110" s="127"/>
      <c r="AL110" s="127"/>
      <c r="AM110" s="127"/>
      <c r="AN110" s="127"/>
      <c r="AO110" s="127"/>
      <c r="AP110" s="127"/>
      <c r="AQ110" s="127"/>
      <c r="AR110" s="99">
        <f t="shared" si="111"/>
        <v>0</v>
      </c>
    </row>
    <row r="111" spans="4:44" ht="12.75">
      <c r="D111" s="121" t="s">
        <v>387</v>
      </c>
      <c r="R111" s="126"/>
      <c r="S111" s="126"/>
      <c r="T111" s="126"/>
      <c r="U111" s="126"/>
      <c r="V111" s="126"/>
      <c r="W111" s="127"/>
      <c r="X111" s="127"/>
      <c r="Y111" s="127"/>
      <c r="Z111" s="127"/>
      <c r="AA111" s="127"/>
      <c r="AB111" s="127"/>
      <c r="AC111" s="127"/>
      <c r="AD111" s="99">
        <f t="shared" si="110"/>
        <v>0</v>
      </c>
      <c r="AE111" s="83"/>
      <c r="AF111" s="126"/>
      <c r="AG111" s="126"/>
      <c r="AH111" s="126"/>
      <c r="AI111" s="126"/>
      <c r="AJ111" s="126"/>
      <c r="AK111" s="127"/>
      <c r="AL111" s="127"/>
      <c r="AM111" s="127"/>
      <c r="AN111" s="127"/>
      <c r="AO111" s="127"/>
      <c r="AP111" s="127"/>
      <c r="AQ111" s="127"/>
      <c r="AR111" s="99">
        <f t="shared" si="111"/>
        <v>0</v>
      </c>
    </row>
    <row r="112" spans="4:44" ht="12.75">
      <c r="D112" s="121" t="s">
        <v>387</v>
      </c>
      <c r="R112" s="126"/>
      <c r="S112" s="126"/>
      <c r="T112" s="126"/>
      <c r="U112" s="126"/>
      <c r="V112" s="126"/>
      <c r="W112" s="127"/>
      <c r="X112" s="127"/>
      <c r="Y112" s="127"/>
      <c r="Z112" s="127"/>
      <c r="AA112" s="127"/>
      <c r="AB112" s="127"/>
      <c r="AC112" s="127"/>
      <c r="AD112" s="99">
        <f t="shared" si="110"/>
        <v>0</v>
      </c>
      <c r="AE112" s="83"/>
      <c r="AF112" s="126"/>
      <c r="AG112" s="126"/>
      <c r="AH112" s="126"/>
      <c r="AI112" s="126"/>
      <c r="AJ112" s="126"/>
      <c r="AK112" s="127"/>
      <c r="AL112" s="127"/>
      <c r="AM112" s="127"/>
      <c r="AN112" s="127"/>
      <c r="AO112" s="127"/>
      <c r="AP112" s="127"/>
      <c r="AQ112" s="127"/>
      <c r="AR112" s="99">
        <f t="shared" si="111"/>
        <v>0</v>
      </c>
    </row>
    <row r="113" spans="4:44" ht="12.75">
      <c r="D113" s="121" t="s">
        <v>387</v>
      </c>
      <c r="R113" s="126"/>
      <c r="S113" s="126"/>
      <c r="T113" s="126"/>
      <c r="U113" s="126"/>
      <c r="V113" s="126"/>
      <c r="W113" s="127"/>
      <c r="X113" s="127"/>
      <c r="Y113" s="127"/>
      <c r="Z113" s="127"/>
      <c r="AA113" s="127"/>
      <c r="AB113" s="127"/>
      <c r="AC113" s="127"/>
      <c r="AD113" s="99">
        <f t="shared" si="110"/>
        <v>0</v>
      </c>
      <c r="AE113" s="83"/>
      <c r="AF113" s="126"/>
      <c r="AG113" s="126"/>
      <c r="AH113" s="126"/>
      <c r="AI113" s="126"/>
      <c r="AJ113" s="126"/>
      <c r="AK113" s="127"/>
      <c r="AL113" s="127"/>
      <c r="AM113" s="127"/>
      <c r="AN113" s="127"/>
      <c r="AO113" s="127"/>
      <c r="AP113" s="127"/>
      <c r="AQ113" s="127"/>
      <c r="AR113" s="99">
        <f t="shared" si="111"/>
        <v>0</v>
      </c>
    </row>
    <row r="114" spans="4:44" ht="12.75">
      <c r="D114" s="121" t="s">
        <v>387</v>
      </c>
      <c r="R114" s="126"/>
      <c r="S114" s="126"/>
      <c r="T114" s="126"/>
      <c r="U114" s="126"/>
      <c r="V114" s="126"/>
      <c r="W114" s="127"/>
      <c r="X114" s="127"/>
      <c r="Y114" s="127"/>
      <c r="Z114" s="127"/>
      <c r="AA114" s="127"/>
      <c r="AB114" s="127"/>
      <c r="AC114" s="127"/>
      <c r="AD114" s="99">
        <f t="shared" si="110"/>
        <v>0</v>
      </c>
      <c r="AE114" s="83"/>
      <c r="AF114" s="126"/>
      <c r="AG114" s="126"/>
      <c r="AH114" s="126"/>
      <c r="AI114" s="126"/>
      <c r="AJ114" s="126"/>
      <c r="AK114" s="127"/>
      <c r="AL114" s="127"/>
      <c r="AM114" s="127"/>
      <c r="AN114" s="127"/>
      <c r="AO114" s="127"/>
      <c r="AP114" s="127"/>
      <c r="AQ114" s="127"/>
      <c r="AR114" s="99">
        <f t="shared" si="111"/>
        <v>0</v>
      </c>
    </row>
    <row r="115" spans="4:44" ht="12.75">
      <c r="D115" s="121" t="s">
        <v>387</v>
      </c>
      <c r="R115" s="126"/>
      <c r="S115" s="126"/>
      <c r="T115" s="126"/>
      <c r="U115" s="126"/>
      <c r="V115" s="126"/>
      <c r="W115" s="127"/>
      <c r="X115" s="127"/>
      <c r="Y115" s="127"/>
      <c r="Z115" s="127"/>
      <c r="AA115" s="127"/>
      <c r="AB115" s="127"/>
      <c r="AC115" s="127"/>
      <c r="AD115" s="99">
        <f t="shared" si="110"/>
        <v>0</v>
      </c>
      <c r="AE115" s="83"/>
      <c r="AF115" s="126"/>
      <c r="AG115" s="126"/>
      <c r="AH115" s="126"/>
      <c r="AI115" s="126"/>
      <c r="AJ115" s="126"/>
      <c r="AK115" s="127"/>
      <c r="AL115" s="127"/>
      <c r="AM115" s="127"/>
      <c r="AN115" s="127"/>
      <c r="AO115" s="127"/>
      <c r="AP115" s="127"/>
      <c r="AQ115" s="127"/>
      <c r="AR115" s="99">
        <f t="shared" si="111"/>
        <v>0</v>
      </c>
    </row>
    <row r="116" spans="4:44" ht="12.75">
      <c r="D116" s="121" t="s">
        <v>387</v>
      </c>
      <c r="R116" s="126"/>
      <c r="S116" s="126"/>
      <c r="T116" s="126"/>
      <c r="U116" s="126"/>
      <c r="V116" s="126"/>
      <c r="W116" s="127"/>
      <c r="X116" s="127"/>
      <c r="Y116" s="127"/>
      <c r="Z116" s="127"/>
      <c r="AA116" s="127"/>
      <c r="AB116" s="127"/>
      <c r="AC116" s="127"/>
      <c r="AD116" s="99">
        <f t="shared" si="110"/>
        <v>0</v>
      </c>
      <c r="AE116" s="83"/>
      <c r="AF116" s="126"/>
      <c r="AG116" s="126"/>
      <c r="AH116" s="126"/>
      <c r="AI116" s="126"/>
      <c r="AJ116" s="126"/>
      <c r="AK116" s="127"/>
      <c r="AL116" s="127"/>
      <c r="AM116" s="127"/>
      <c r="AN116" s="127"/>
      <c r="AO116" s="127"/>
      <c r="AP116" s="127"/>
      <c r="AQ116" s="127"/>
      <c r="AR116" s="99">
        <f t="shared" si="111"/>
        <v>0</v>
      </c>
    </row>
    <row r="117" spans="4:44" ht="12.75">
      <c r="D117" s="121" t="s">
        <v>387</v>
      </c>
      <c r="R117" s="126"/>
      <c r="S117" s="126"/>
      <c r="T117" s="126"/>
      <c r="U117" s="126"/>
      <c r="V117" s="126"/>
      <c r="W117" s="127"/>
      <c r="X117" s="127"/>
      <c r="Y117" s="127"/>
      <c r="Z117" s="127"/>
      <c r="AA117" s="127"/>
      <c r="AB117" s="127"/>
      <c r="AC117" s="127"/>
      <c r="AD117" s="99">
        <f t="shared" si="110"/>
        <v>0</v>
      </c>
      <c r="AE117" s="83"/>
      <c r="AF117" s="126"/>
      <c r="AG117" s="126"/>
      <c r="AH117" s="126"/>
      <c r="AI117" s="126"/>
      <c r="AJ117" s="126"/>
      <c r="AK117" s="127"/>
      <c r="AL117" s="127"/>
      <c r="AM117" s="127"/>
      <c r="AN117" s="127"/>
      <c r="AO117" s="127"/>
      <c r="AP117" s="127"/>
      <c r="AQ117" s="127"/>
      <c r="AR117" s="99">
        <f t="shared" si="111"/>
        <v>0</v>
      </c>
    </row>
    <row r="118" spans="4:44" ht="12.75">
      <c r="D118" s="121" t="s">
        <v>387</v>
      </c>
      <c r="R118" s="126"/>
      <c r="S118" s="126"/>
      <c r="T118" s="126"/>
      <c r="U118" s="126"/>
      <c r="V118" s="126"/>
      <c r="W118" s="127"/>
      <c r="X118" s="127"/>
      <c r="Y118" s="127"/>
      <c r="Z118" s="127"/>
      <c r="AA118" s="127"/>
      <c r="AB118" s="127"/>
      <c r="AC118" s="127"/>
      <c r="AD118" s="99">
        <f t="shared" si="110"/>
        <v>0</v>
      </c>
      <c r="AE118" s="83"/>
      <c r="AF118" s="126"/>
      <c r="AG118" s="126"/>
      <c r="AH118" s="126"/>
      <c r="AI118" s="126"/>
      <c r="AJ118" s="126"/>
      <c r="AK118" s="127"/>
      <c r="AL118" s="127"/>
      <c r="AM118" s="127"/>
      <c r="AN118" s="127"/>
      <c r="AO118" s="127"/>
      <c r="AP118" s="127"/>
      <c r="AQ118" s="127"/>
      <c r="AR118" s="99">
        <f t="shared" si="111"/>
        <v>0</v>
      </c>
    </row>
    <row r="119" spans="4:44" ht="12.75">
      <c r="D119" s="121" t="s">
        <v>387</v>
      </c>
      <c r="R119" s="126"/>
      <c r="S119" s="126"/>
      <c r="T119" s="126"/>
      <c r="U119" s="126"/>
      <c r="V119" s="126"/>
      <c r="W119" s="127"/>
      <c r="X119" s="127"/>
      <c r="Y119" s="127"/>
      <c r="Z119" s="127"/>
      <c r="AA119" s="127"/>
      <c r="AB119" s="127"/>
      <c r="AC119" s="127"/>
      <c r="AD119" s="99">
        <f t="shared" si="110"/>
        <v>0</v>
      </c>
      <c r="AE119" s="83"/>
      <c r="AF119" s="126"/>
      <c r="AG119" s="126"/>
      <c r="AH119" s="126"/>
      <c r="AI119" s="126"/>
      <c r="AJ119" s="126"/>
      <c r="AK119" s="127"/>
      <c r="AL119" s="127"/>
      <c r="AM119" s="127"/>
      <c r="AN119" s="127"/>
      <c r="AO119" s="127"/>
      <c r="AP119" s="127"/>
      <c r="AQ119" s="127"/>
      <c r="AR119" s="99">
        <f t="shared" si="111"/>
        <v>0</v>
      </c>
    </row>
    <row r="120" spans="1:44" s="9" customFormat="1" ht="12.75">
      <c r="A120" s="13"/>
      <c r="B120" s="13"/>
      <c r="C120" s="15"/>
      <c r="D120" s="140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2"/>
      <c r="S120" s="142"/>
      <c r="T120" s="142"/>
      <c r="U120" s="142"/>
      <c r="V120" s="142"/>
      <c r="W120" s="143"/>
      <c r="X120" s="143"/>
      <c r="Y120" s="143"/>
      <c r="Z120" s="143"/>
      <c r="AA120" s="143"/>
      <c r="AB120" s="143"/>
      <c r="AC120" s="143"/>
      <c r="AD120" s="102"/>
      <c r="AE120" s="84"/>
      <c r="AF120" s="142"/>
      <c r="AG120" s="142"/>
      <c r="AH120" s="142"/>
      <c r="AI120" s="142"/>
      <c r="AJ120" s="142"/>
      <c r="AK120" s="143"/>
      <c r="AL120" s="143"/>
      <c r="AM120" s="143"/>
      <c r="AN120" s="143"/>
      <c r="AO120" s="143"/>
      <c r="AP120" s="143"/>
      <c r="AQ120" s="143"/>
      <c r="AR120" s="102"/>
    </row>
    <row r="121" spans="3:44" ht="12.75">
      <c r="C121" s="87" t="s">
        <v>210</v>
      </c>
      <c r="R121" s="126"/>
      <c r="S121" s="126"/>
      <c r="T121" s="126"/>
      <c r="U121" s="126"/>
      <c r="V121" s="126"/>
      <c r="W121" s="127"/>
      <c r="X121" s="127"/>
      <c r="Y121" s="127"/>
      <c r="Z121" s="127"/>
      <c r="AA121" s="127"/>
      <c r="AB121" s="127"/>
      <c r="AC121" s="127"/>
      <c r="AD121" s="99">
        <f>SUM(R121:AC121)</f>
        <v>0</v>
      </c>
      <c r="AE121" s="83"/>
      <c r="AF121" s="126"/>
      <c r="AG121" s="126"/>
      <c r="AH121" s="126"/>
      <c r="AI121" s="126"/>
      <c r="AJ121" s="126"/>
      <c r="AK121" s="127"/>
      <c r="AL121" s="127"/>
      <c r="AM121" s="127"/>
      <c r="AN121" s="127"/>
      <c r="AO121" s="127"/>
      <c r="AP121" s="127"/>
      <c r="AQ121" s="127"/>
      <c r="AR121" s="99">
        <f>SUM(AF121:AQ121)</f>
        <v>0</v>
      </c>
    </row>
    <row r="122" spans="18:44" ht="12.75"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9"/>
      <c r="AE122" s="83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9"/>
    </row>
    <row r="123" spans="2:44" ht="12.75">
      <c r="B123" s="87" t="s">
        <v>207</v>
      </c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9"/>
      <c r="AE123" s="83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9"/>
    </row>
    <row r="124" spans="3:44" ht="12.75">
      <c r="C124" s="87" t="s">
        <v>218</v>
      </c>
      <c r="R124" s="126"/>
      <c r="S124" s="126"/>
      <c r="T124" s="126"/>
      <c r="U124" s="126"/>
      <c r="V124" s="126"/>
      <c r="W124" s="127"/>
      <c r="X124" s="127"/>
      <c r="Y124" s="127"/>
      <c r="Z124" s="127"/>
      <c r="AA124" s="127"/>
      <c r="AB124" s="127"/>
      <c r="AC124" s="127"/>
      <c r="AD124" s="99">
        <f>SUM(R124:AC124)</f>
        <v>0</v>
      </c>
      <c r="AE124" s="83"/>
      <c r="AF124" s="126"/>
      <c r="AG124" s="126"/>
      <c r="AH124" s="126"/>
      <c r="AI124" s="126"/>
      <c r="AJ124" s="126"/>
      <c r="AK124" s="127"/>
      <c r="AL124" s="127"/>
      <c r="AM124" s="127"/>
      <c r="AN124" s="127"/>
      <c r="AO124" s="127"/>
      <c r="AP124" s="127"/>
      <c r="AQ124" s="127"/>
      <c r="AR124" s="99">
        <f>SUM(AF124:AQ124)</f>
        <v>0</v>
      </c>
    </row>
    <row r="125" spans="3:44" ht="12.75">
      <c r="C125" s="87" t="s">
        <v>219</v>
      </c>
      <c r="R125" s="126"/>
      <c r="S125" s="126"/>
      <c r="T125" s="126"/>
      <c r="U125" s="126"/>
      <c r="V125" s="126"/>
      <c r="W125" s="127"/>
      <c r="X125" s="127"/>
      <c r="Y125" s="127"/>
      <c r="Z125" s="127"/>
      <c r="AA125" s="127"/>
      <c r="AB125" s="127"/>
      <c r="AC125" s="127"/>
      <c r="AD125" s="99">
        <f>SUM(R125:AC125)</f>
        <v>0</v>
      </c>
      <c r="AE125" s="83"/>
      <c r="AF125" s="126"/>
      <c r="AG125" s="126"/>
      <c r="AH125" s="126"/>
      <c r="AI125" s="126"/>
      <c r="AJ125" s="126"/>
      <c r="AK125" s="127"/>
      <c r="AL125" s="127"/>
      <c r="AM125" s="127"/>
      <c r="AN125" s="127"/>
      <c r="AO125" s="127"/>
      <c r="AP125" s="127"/>
      <c r="AQ125" s="127"/>
      <c r="AR125" s="99">
        <f>SUM(AF125:AQ125)</f>
        <v>0</v>
      </c>
    </row>
    <row r="126" spans="3:44" ht="12.75">
      <c r="C126" s="87" t="s">
        <v>220</v>
      </c>
      <c r="R126" s="126"/>
      <c r="S126" s="126"/>
      <c r="T126" s="126"/>
      <c r="U126" s="126"/>
      <c r="V126" s="126"/>
      <c r="W126" s="127"/>
      <c r="X126" s="127"/>
      <c r="Y126" s="127"/>
      <c r="Z126" s="127"/>
      <c r="AA126" s="127"/>
      <c r="AB126" s="127"/>
      <c r="AC126" s="127"/>
      <c r="AD126" s="99">
        <f>SUM(R126:AC126)</f>
        <v>0</v>
      </c>
      <c r="AE126" s="83"/>
      <c r="AF126" s="126"/>
      <c r="AG126" s="126"/>
      <c r="AH126" s="126"/>
      <c r="AI126" s="126"/>
      <c r="AJ126" s="126"/>
      <c r="AK126" s="127"/>
      <c r="AL126" s="127"/>
      <c r="AM126" s="127"/>
      <c r="AN126" s="127"/>
      <c r="AO126" s="127"/>
      <c r="AP126" s="127"/>
      <c r="AQ126" s="127"/>
      <c r="AR126" s="99">
        <f>SUM(AF126:AQ126)</f>
        <v>0</v>
      </c>
    </row>
    <row r="127" spans="3:44" ht="12.75">
      <c r="C127" s="87" t="s">
        <v>221</v>
      </c>
      <c r="R127" s="126"/>
      <c r="S127" s="126"/>
      <c r="T127" s="126"/>
      <c r="U127" s="126"/>
      <c r="V127" s="126"/>
      <c r="W127" s="127"/>
      <c r="X127" s="127"/>
      <c r="Y127" s="127"/>
      <c r="Z127" s="127"/>
      <c r="AA127" s="127"/>
      <c r="AB127" s="127"/>
      <c r="AC127" s="127"/>
      <c r="AD127" s="99">
        <f>SUM(R127:AC127)</f>
        <v>0</v>
      </c>
      <c r="AE127" s="83"/>
      <c r="AF127" s="126"/>
      <c r="AG127" s="126"/>
      <c r="AH127" s="126"/>
      <c r="AI127" s="126"/>
      <c r="AJ127" s="126"/>
      <c r="AK127" s="127"/>
      <c r="AL127" s="127"/>
      <c r="AM127" s="127"/>
      <c r="AN127" s="127"/>
      <c r="AO127" s="127"/>
      <c r="AP127" s="127"/>
      <c r="AQ127" s="127"/>
      <c r="AR127" s="99">
        <f>SUM(AF127:AQ127)</f>
        <v>0</v>
      </c>
    </row>
    <row r="128" spans="18:44" ht="12.75"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9"/>
      <c r="AE128" s="83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9"/>
    </row>
    <row r="129" spans="2:44" ht="12.75">
      <c r="B129" s="87" t="s">
        <v>208</v>
      </c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9"/>
      <c r="AE129" s="83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9"/>
    </row>
    <row r="130" spans="3:44" ht="12.75">
      <c r="C130" s="87" t="s">
        <v>222</v>
      </c>
      <c r="R130" s="126"/>
      <c r="S130" s="126"/>
      <c r="T130" s="126"/>
      <c r="U130" s="126"/>
      <c r="V130" s="126"/>
      <c r="W130" s="127"/>
      <c r="X130" s="127"/>
      <c r="Y130" s="127"/>
      <c r="Z130" s="127"/>
      <c r="AA130" s="127"/>
      <c r="AB130" s="127"/>
      <c r="AC130" s="127"/>
      <c r="AD130" s="99">
        <f>SUM(R130:AC130)</f>
        <v>0</v>
      </c>
      <c r="AE130" s="83"/>
      <c r="AF130" s="126"/>
      <c r="AG130" s="126"/>
      <c r="AH130" s="126"/>
      <c r="AI130" s="126"/>
      <c r="AJ130" s="126"/>
      <c r="AK130" s="127"/>
      <c r="AL130" s="127"/>
      <c r="AM130" s="127"/>
      <c r="AN130" s="127"/>
      <c r="AO130" s="127"/>
      <c r="AP130" s="127"/>
      <c r="AQ130" s="127"/>
      <c r="AR130" s="99">
        <f>SUM(AF130:AQ130)</f>
        <v>0</v>
      </c>
    </row>
    <row r="131" spans="3:44" ht="12.75">
      <c r="C131" s="87" t="s">
        <v>223</v>
      </c>
      <c r="R131" s="126"/>
      <c r="S131" s="126"/>
      <c r="T131" s="126"/>
      <c r="U131" s="126"/>
      <c r="V131" s="126"/>
      <c r="W131" s="127"/>
      <c r="X131" s="127"/>
      <c r="Y131" s="127"/>
      <c r="Z131" s="127"/>
      <c r="AA131" s="127"/>
      <c r="AB131" s="127"/>
      <c r="AC131" s="127"/>
      <c r="AD131" s="99">
        <f>SUM(R131:AC131)</f>
        <v>0</v>
      </c>
      <c r="AE131" s="83"/>
      <c r="AF131" s="126"/>
      <c r="AG131" s="126"/>
      <c r="AH131" s="126"/>
      <c r="AI131" s="126"/>
      <c r="AJ131" s="126"/>
      <c r="AK131" s="127"/>
      <c r="AL131" s="127"/>
      <c r="AM131" s="127"/>
      <c r="AN131" s="127"/>
      <c r="AO131" s="127"/>
      <c r="AP131" s="127"/>
      <c r="AQ131" s="127"/>
      <c r="AR131" s="99">
        <f>SUM(AF131:AQ131)</f>
        <v>0</v>
      </c>
    </row>
    <row r="132" spans="18:44" ht="12.75"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9"/>
      <c r="AE132" s="83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9"/>
    </row>
    <row r="133" spans="2:44" ht="12.75">
      <c r="B133" s="87" t="s">
        <v>209</v>
      </c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9"/>
      <c r="AE133" s="83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9"/>
    </row>
    <row r="134" spans="3:44" ht="12.75">
      <c r="C134" s="87" t="s">
        <v>224</v>
      </c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9"/>
      <c r="AE134" s="83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9"/>
    </row>
    <row r="135" spans="4:44" ht="12.75">
      <c r="D135" s="121" t="s">
        <v>232</v>
      </c>
      <c r="R135" s="126"/>
      <c r="S135" s="126"/>
      <c r="T135" s="126"/>
      <c r="U135" s="126"/>
      <c r="V135" s="126"/>
      <c r="W135" s="127"/>
      <c r="X135" s="127"/>
      <c r="Y135" s="127"/>
      <c r="Z135" s="127"/>
      <c r="AA135" s="127"/>
      <c r="AB135" s="127"/>
      <c r="AC135" s="127"/>
      <c r="AD135" s="99">
        <f>SUM(R135:AC135)</f>
        <v>0</v>
      </c>
      <c r="AE135" s="83"/>
      <c r="AF135" s="126"/>
      <c r="AG135" s="126"/>
      <c r="AH135" s="126"/>
      <c r="AI135" s="126"/>
      <c r="AJ135" s="126"/>
      <c r="AK135" s="127"/>
      <c r="AL135" s="127"/>
      <c r="AM135" s="127"/>
      <c r="AN135" s="127"/>
      <c r="AO135" s="127"/>
      <c r="AP135" s="127"/>
      <c r="AQ135" s="127"/>
      <c r="AR135" s="99">
        <f>SUM(AF135:AQ135)</f>
        <v>0</v>
      </c>
    </row>
    <row r="136" spans="4:44" ht="12.75">
      <c r="D136" s="121" t="s">
        <v>233</v>
      </c>
      <c r="R136" s="126"/>
      <c r="S136" s="126"/>
      <c r="T136" s="126"/>
      <c r="U136" s="126"/>
      <c r="V136" s="126"/>
      <c r="W136" s="127"/>
      <c r="X136" s="127"/>
      <c r="Y136" s="127"/>
      <c r="Z136" s="127"/>
      <c r="AA136" s="127"/>
      <c r="AB136" s="127"/>
      <c r="AC136" s="127"/>
      <c r="AD136" s="99">
        <f>SUM(R136:AC136)</f>
        <v>0</v>
      </c>
      <c r="AE136" s="83"/>
      <c r="AF136" s="126"/>
      <c r="AG136" s="126"/>
      <c r="AH136" s="126"/>
      <c r="AI136" s="126"/>
      <c r="AJ136" s="126"/>
      <c r="AK136" s="127"/>
      <c r="AL136" s="127"/>
      <c r="AM136" s="127"/>
      <c r="AN136" s="127"/>
      <c r="AO136" s="127"/>
      <c r="AP136" s="127"/>
      <c r="AQ136" s="127"/>
      <c r="AR136" s="99">
        <f>SUM(AF136:AQ136)</f>
        <v>0</v>
      </c>
    </row>
    <row r="137" spans="4:44" ht="12.75">
      <c r="D137" s="121" t="s">
        <v>234</v>
      </c>
      <c r="R137" s="126"/>
      <c r="S137" s="126"/>
      <c r="T137" s="126"/>
      <c r="U137" s="126"/>
      <c r="V137" s="126"/>
      <c r="W137" s="127"/>
      <c r="X137" s="127"/>
      <c r="Y137" s="127"/>
      <c r="Z137" s="127"/>
      <c r="AA137" s="127"/>
      <c r="AB137" s="127"/>
      <c r="AC137" s="127"/>
      <c r="AD137" s="99">
        <f>SUM(R137:AC137)</f>
        <v>0</v>
      </c>
      <c r="AE137" s="83"/>
      <c r="AF137" s="126"/>
      <c r="AG137" s="126"/>
      <c r="AH137" s="126"/>
      <c r="AI137" s="126"/>
      <c r="AJ137" s="126"/>
      <c r="AK137" s="127"/>
      <c r="AL137" s="127"/>
      <c r="AM137" s="127"/>
      <c r="AN137" s="127"/>
      <c r="AO137" s="127"/>
      <c r="AP137" s="127"/>
      <c r="AQ137" s="127"/>
      <c r="AR137" s="99">
        <f>SUM(AF137:AQ137)</f>
        <v>0</v>
      </c>
    </row>
    <row r="138" spans="4:44" ht="12.75">
      <c r="D138" s="121" t="s">
        <v>235</v>
      </c>
      <c r="R138" s="126"/>
      <c r="S138" s="126"/>
      <c r="T138" s="126"/>
      <c r="U138" s="126"/>
      <c r="V138" s="126"/>
      <c r="W138" s="127"/>
      <c r="X138" s="127"/>
      <c r="Y138" s="127"/>
      <c r="Z138" s="127"/>
      <c r="AA138" s="127"/>
      <c r="AB138" s="127"/>
      <c r="AC138" s="127"/>
      <c r="AD138" s="99">
        <f>SUM(R138:AC138)</f>
        <v>0</v>
      </c>
      <c r="AE138" s="83"/>
      <c r="AF138" s="126"/>
      <c r="AG138" s="126"/>
      <c r="AH138" s="126"/>
      <c r="AI138" s="126"/>
      <c r="AJ138" s="126"/>
      <c r="AK138" s="127"/>
      <c r="AL138" s="127"/>
      <c r="AM138" s="127"/>
      <c r="AN138" s="127"/>
      <c r="AO138" s="127"/>
      <c r="AP138" s="127"/>
      <c r="AQ138" s="127"/>
      <c r="AR138" s="99">
        <f>SUM(AF138:AQ138)</f>
        <v>0</v>
      </c>
    </row>
    <row r="139" spans="3:44" ht="12.75">
      <c r="C139" s="87" t="s">
        <v>225</v>
      </c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9"/>
      <c r="AE139" s="83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9"/>
    </row>
    <row r="140" spans="4:44" ht="12.75">
      <c r="D140" s="121" t="s">
        <v>236</v>
      </c>
      <c r="R140" s="126"/>
      <c r="S140" s="126"/>
      <c r="T140" s="126"/>
      <c r="U140" s="126"/>
      <c r="V140" s="126"/>
      <c r="W140" s="127"/>
      <c r="X140" s="127"/>
      <c r="Y140" s="127"/>
      <c r="Z140" s="127"/>
      <c r="AA140" s="127"/>
      <c r="AB140" s="127"/>
      <c r="AC140" s="127"/>
      <c r="AD140" s="99">
        <f>SUM(R140:AC140)</f>
        <v>0</v>
      </c>
      <c r="AE140" s="83"/>
      <c r="AF140" s="126"/>
      <c r="AG140" s="126"/>
      <c r="AH140" s="126"/>
      <c r="AI140" s="126"/>
      <c r="AJ140" s="126"/>
      <c r="AK140" s="127"/>
      <c r="AL140" s="127"/>
      <c r="AM140" s="127"/>
      <c r="AN140" s="127"/>
      <c r="AO140" s="127"/>
      <c r="AP140" s="127"/>
      <c r="AQ140" s="127"/>
      <c r="AR140" s="99">
        <f>SUM(AF140:AQ140)</f>
        <v>0</v>
      </c>
    </row>
    <row r="141" spans="4:44" ht="12.75">
      <c r="D141" s="121" t="s">
        <v>237</v>
      </c>
      <c r="R141" s="126"/>
      <c r="S141" s="126"/>
      <c r="T141" s="126"/>
      <c r="U141" s="126"/>
      <c r="V141" s="126"/>
      <c r="W141" s="127"/>
      <c r="X141" s="127"/>
      <c r="Y141" s="127"/>
      <c r="Z141" s="127"/>
      <c r="AA141" s="127"/>
      <c r="AB141" s="127"/>
      <c r="AC141" s="127"/>
      <c r="AD141" s="99">
        <f>SUM(R141:AC141)</f>
        <v>0</v>
      </c>
      <c r="AE141" s="83"/>
      <c r="AF141" s="126"/>
      <c r="AG141" s="126"/>
      <c r="AH141" s="126"/>
      <c r="AI141" s="126"/>
      <c r="AJ141" s="126"/>
      <c r="AK141" s="127"/>
      <c r="AL141" s="127"/>
      <c r="AM141" s="127"/>
      <c r="AN141" s="127"/>
      <c r="AO141" s="127"/>
      <c r="AP141" s="127"/>
      <c r="AQ141" s="127"/>
      <c r="AR141" s="99">
        <f>SUM(AF141:AQ141)</f>
        <v>0</v>
      </c>
    </row>
    <row r="142" spans="4:44" ht="12.75">
      <c r="D142" s="121" t="s">
        <v>238</v>
      </c>
      <c r="R142" s="126"/>
      <c r="S142" s="126"/>
      <c r="T142" s="126"/>
      <c r="U142" s="126"/>
      <c r="V142" s="126"/>
      <c r="W142" s="127"/>
      <c r="X142" s="127"/>
      <c r="Y142" s="127"/>
      <c r="Z142" s="127"/>
      <c r="AA142" s="127"/>
      <c r="AB142" s="127"/>
      <c r="AC142" s="127"/>
      <c r="AD142" s="99">
        <f>SUM(R142:AC142)</f>
        <v>0</v>
      </c>
      <c r="AE142" s="83"/>
      <c r="AF142" s="126"/>
      <c r="AG142" s="126"/>
      <c r="AH142" s="126"/>
      <c r="AI142" s="126"/>
      <c r="AJ142" s="126"/>
      <c r="AK142" s="127"/>
      <c r="AL142" s="127"/>
      <c r="AM142" s="127"/>
      <c r="AN142" s="127"/>
      <c r="AO142" s="127"/>
      <c r="AP142" s="127"/>
      <c r="AQ142" s="127"/>
      <c r="AR142" s="99">
        <f>SUM(AF142:AQ142)</f>
        <v>0</v>
      </c>
    </row>
    <row r="143" spans="4:44" ht="12.75">
      <c r="D143" s="121" t="s">
        <v>239</v>
      </c>
      <c r="R143" s="126"/>
      <c r="S143" s="126"/>
      <c r="T143" s="126"/>
      <c r="U143" s="126"/>
      <c r="V143" s="126"/>
      <c r="W143" s="127"/>
      <c r="X143" s="127"/>
      <c r="Y143" s="127"/>
      <c r="Z143" s="127"/>
      <c r="AA143" s="127"/>
      <c r="AB143" s="127"/>
      <c r="AC143" s="127"/>
      <c r="AD143" s="99">
        <f>SUM(R143:AC143)</f>
        <v>0</v>
      </c>
      <c r="AE143" s="83"/>
      <c r="AF143" s="126"/>
      <c r="AG143" s="126"/>
      <c r="AH143" s="126"/>
      <c r="AI143" s="126"/>
      <c r="AJ143" s="126"/>
      <c r="AK143" s="127"/>
      <c r="AL143" s="127"/>
      <c r="AM143" s="127"/>
      <c r="AN143" s="127"/>
      <c r="AO143" s="127"/>
      <c r="AP143" s="127"/>
      <c r="AQ143" s="127"/>
      <c r="AR143" s="99">
        <f>SUM(AF143:AQ143)</f>
        <v>0</v>
      </c>
    </row>
    <row r="144" spans="18:44" ht="12.75"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9"/>
      <c r="AE144" s="83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9"/>
    </row>
    <row r="145" spans="18:44" ht="12.75"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9"/>
      <c r="AE145" s="83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9"/>
    </row>
    <row r="146" spans="18:44" ht="33" customHeight="1"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9"/>
      <c r="AE146" s="83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9"/>
    </row>
    <row r="147" spans="1:44" ht="15.75">
      <c r="A147" s="6" t="s">
        <v>231</v>
      </c>
      <c r="R147" s="98"/>
      <c r="S147" s="98"/>
      <c r="T147" s="98"/>
      <c r="U147" s="98"/>
      <c r="V147" s="98"/>
      <c r="W147" s="99"/>
      <c r="X147" s="99"/>
      <c r="Y147" s="99"/>
      <c r="Z147" s="99"/>
      <c r="AA147" s="99"/>
      <c r="AB147" s="99"/>
      <c r="AC147" s="99"/>
      <c r="AD147" s="102"/>
      <c r="AF147" s="98"/>
      <c r="AG147" s="98"/>
      <c r="AH147" s="98"/>
      <c r="AI147" s="98"/>
      <c r="AJ147" s="98"/>
      <c r="AK147" s="99"/>
      <c r="AL147" s="99"/>
      <c r="AM147" s="99"/>
      <c r="AN147" s="99"/>
      <c r="AO147" s="99"/>
      <c r="AP147" s="99"/>
      <c r="AQ147" s="99"/>
      <c r="AR147" s="102"/>
    </row>
    <row r="148" spans="2:44" ht="12.75">
      <c r="B148" s="87" t="s">
        <v>112</v>
      </c>
      <c r="R148" s="105"/>
      <c r="S148" s="105"/>
      <c r="T148" s="105"/>
      <c r="U148" s="105"/>
      <c r="V148" s="105"/>
      <c r="W148" s="102"/>
      <c r="X148" s="102"/>
      <c r="Y148" s="102"/>
      <c r="Z148" s="102"/>
      <c r="AA148" s="102"/>
      <c r="AB148" s="102"/>
      <c r="AC148" s="102"/>
      <c r="AD148" s="102"/>
      <c r="AF148" s="105"/>
      <c r="AG148" s="105"/>
      <c r="AH148" s="105"/>
      <c r="AI148" s="105"/>
      <c r="AJ148" s="105"/>
      <c r="AK148" s="102"/>
      <c r="AL148" s="102"/>
      <c r="AM148" s="102"/>
      <c r="AN148" s="102"/>
      <c r="AO148" s="102"/>
      <c r="AP148" s="102"/>
      <c r="AQ148" s="102"/>
      <c r="AR148" s="102"/>
    </row>
    <row r="149" spans="2:44" ht="12.75">
      <c r="B149" s="87"/>
      <c r="C149" s="87" t="s">
        <v>130</v>
      </c>
      <c r="R149" s="98"/>
      <c r="S149" s="98"/>
      <c r="T149" s="98"/>
      <c r="U149" s="98"/>
      <c r="V149" s="98"/>
      <c r="W149" s="99"/>
      <c r="X149" s="99"/>
      <c r="Y149" s="99"/>
      <c r="Z149" s="99"/>
      <c r="AA149" s="99"/>
      <c r="AB149" s="99"/>
      <c r="AC149" s="99"/>
      <c r="AD149" s="102"/>
      <c r="AF149" s="98"/>
      <c r="AG149" s="98"/>
      <c r="AH149" s="98"/>
      <c r="AI149" s="98"/>
      <c r="AJ149" s="98"/>
      <c r="AK149" s="99"/>
      <c r="AL149" s="99"/>
      <c r="AM149" s="99"/>
      <c r="AN149" s="99"/>
      <c r="AO149" s="99"/>
      <c r="AP149" s="99"/>
      <c r="AQ149" s="99"/>
      <c r="AR149" s="102"/>
    </row>
    <row r="150" spans="2:44" ht="12.75">
      <c r="B150" s="87"/>
      <c r="D150" s="2" t="s">
        <v>1</v>
      </c>
      <c r="R150" s="126"/>
      <c r="S150" s="126"/>
      <c r="T150" s="126"/>
      <c r="U150" s="126"/>
      <c r="V150" s="126"/>
      <c r="W150" s="127"/>
      <c r="X150" s="127"/>
      <c r="Y150" s="127"/>
      <c r="Z150" s="127"/>
      <c r="AA150" s="127"/>
      <c r="AB150" s="127"/>
      <c r="AC150" s="127"/>
      <c r="AD150" s="99">
        <f>SUM(R150:AC150)</f>
        <v>0</v>
      </c>
      <c r="AF150" s="126"/>
      <c r="AG150" s="126"/>
      <c r="AH150" s="126"/>
      <c r="AI150" s="126"/>
      <c r="AJ150" s="126"/>
      <c r="AK150" s="127"/>
      <c r="AL150" s="127"/>
      <c r="AM150" s="127"/>
      <c r="AN150" s="127"/>
      <c r="AO150" s="127"/>
      <c r="AP150" s="127"/>
      <c r="AQ150" s="127"/>
      <c r="AR150" s="99">
        <f>SUM(AF150:AQ150)</f>
        <v>0</v>
      </c>
    </row>
    <row r="151" spans="2:44" ht="12.75">
      <c r="B151" s="87"/>
      <c r="D151" s="2" t="s">
        <v>131</v>
      </c>
      <c r="R151" s="126"/>
      <c r="S151" s="126"/>
      <c r="T151" s="126"/>
      <c r="U151" s="126"/>
      <c r="V151" s="126"/>
      <c r="W151" s="127"/>
      <c r="X151" s="127"/>
      <c r="Y151" s="127"/>
      <c r="Z151" s="127"/>
      <c r="AA151" s="127"/>
      <c r="AB151" s="127"/>
      <c r="AC151" s="127"/>
      <c r="AD151" s="99">
        <f>SUM(R151:AC151)</f>
        <v>0</v>
      </c>
      <c r="AF151" s="126"/>
      <c r="AG151" s="126"/>
      <c r="AH151" s="126"/>
      <c r="AI151" s="126"/>
      <c r="AJ151" s="126"/>
      <c r="AK151" s="127"/>
      <c r="AL151" s="127"/>
      <c r="AM151" s="127"/>
      <c r="AN151" s="127"/>
      <c r="AO151" s="127"/>
      <c r="AP151" s="127"/>
      <c r="AQ151" s="127"/>
      <c r="AR151" s="99">
        <f>SUM(AF151:AQ151)</f>
        <v>0</v>
      </c>
    </row>
    <row r="152" spans="3:44" ht="12.75">
      <c r="C152" s="87" t="s">
        <v>116</v>
      </c>
      <c r="R152" s="126"/>
      <c r="S152" s="126"/>
      <c r="T152" s="126"/>
      <c r="U152" s="126"/>
      <c r="V152" s="126"/>
      <c r="W152" s="127"/>
      <c r="X152" s="127"/>
      <c r="Y152" s="127"/>
      <c r="Z152" s="127"/>
      <c r="AA152" s="127"/>
      <c r="AB152" s="127"/>
      <c r="AC152" s="127"/>
      <c r="AD152" s="99">
        <f>SUM(R152:AC152)</f>
        <v>0</v>
      </c>
      <c r="AF152" s="126"/>
      <c r="AG152" s="126"/>
      <c r="AH152" s="126"/>
      <c r="AI152" s="126"/>
      <c r="AJ152" s="126"/>
      <c r="AK152" s="127"/>
      <c r="AL152" s="127"/>
      <c r="AM152" s="127"/>
      <c r="AN152" s="127"/>
      <c r="AO152" s="127"/>
      <c r="AP152" s="127"/>
      <c r="AQ152" s="127"/>
      <c r="AR152" s="99">
        <f>SUM(AF152:AQ152)</f>
        <v>0</v>
      </c>
    </row>
    <row r="153" spans="3:44" ht="12.75">
      <c r="C153" s="87" t="s">
        <v>117</v>
      </c>
      <c r="R153" s="126"/>
      <c r="S153" s="126"/>
      <c r="T153" s="126"/>
      <c r="U153" s="126"/>
      <c r="V153" s="126"/>
      <c r="W153" s="127"/>
      <c r="X153" s="127"/>
      <c r="Y153" s="127"/>
      <c r="Z153" s="127"/>
      <c r="AA153" s="127"/>
      <c r="AB153" s="127"/>
      <c r="AC153" s="127"/>
      <c r="AD153" s="99">
        <f>SUM(R153:AC153)</f>
        <v>0</v>
      </c>
      <c r="AF153" s="126"/>
      <c r="AG153" s="126"/>
      <c r="AH153" s="126"/>
      <c r="AI153" s="126"/>
      <c r="AJ153" s="126"/>
      <c r="AK153" s="127"/>
      <c r="AL153" s="127"/>
      <c r="AM153" s="127"/>
      <c r="AN153" s="127"/>
      <c r="AO153" s="127"/>
      <c r="AP153" s="127"/>
      <c r="AQ153" s="127"/>
      <c r="AR153" s="99">
        <f>SUM(AF153:AQ153)</f>
        <v>0</v>
      </c>
    </row>
    <row r="154" spans="2:44" ht="12.75">
      <c r="B154" s="87" t="s">
        <v>113</v>
      </c>
      <c r="R154" s="98"/>
      <c r="S154" s="98"/>
      <c r="T154" s="98"/>
      <c r="U154" s="98"/>
      <c r="V154" s="98"/>
      <c r="W154" s="99"/>
      <c r="X154" s="99"/>
      <c r="Y154" s="99"/>
      <c r="Z154" s="99"/>
      <c r="AA154" s="99"/>
      <c r="AB154" s="99"/>
      <c r="AC154" s="99"/>
      <c r="AD154" s="99"/>
      <c r="AF154" s="98"/>
      <c r="AG154" s="98"/>
      <c r="AH154" s="98"/>
      <c r="AI154" s="98"/>
      <c r="AJ154" s="98"/>
      <c r="AK154" s="99"/>
      <c r="AL154" s="99"/>
      <c r="AM154" s="99"/>
      <c r="AN154" s="99"/>
      <c r="AO154" s="99"/>
      <c r="AP154" s="99"/>
      <c r="AQ154" s="99"/>
      <c r="AR154" s="99"/>
    </row>
    <row r="155" spans="3:44" ht="12.75">
      <c r="C155" s="87" t="s">
        <v>118</v>
      </c>
      <c r="R155" s="98"/>
      <c r="S155" s="98"/>
      <c r="T155" s="98"/>
      <c r="U155" s="98"/>
      <c r="V155" s="98"/>
      <c r="W155" s="99"/>
      <c r="X155" s="99"/>
      <c r="Y155" s="99"/>
      <c r="Z155" s="99"/>
      <c r="AA155" s="99"/>
      <c r="AB155" s="99"/>
      <c r="AC155" s="99"/>
      <c r="AD155" s="99"/>
      <c r="AF155" s="98"/>
      <c r="AG155" s="98"/>
      <c r="AH155" s="98"/>
      <c r="AI155" s="98"/>
      <c r="AJ155" s="98"/>
      <c r="AK155" s="99"/>
      <c r="AL155" s="99"/>
      <c r="AM155" s="99"/>
      <c r="AN155" s="99"/>
      <c r="AO155" s="99"/>
      <c r="AP155" s="99"/>
      <c r="AQ155" s="99"/>
      <c r="AR155" s="99"/>
    </row>
    <row r="156" spans="4:44" ht="12.75">
      <c r="D156" s="2" t="s">
        <v>1</v>
      </c>
      <c r="R156" s="126"/>
      <c r="S156" s="126"/>
      <c r="T156" s="126"/>
      <c r="U156" s="126"/>
      <c r="V156" s="126"/>
      <c r="W156" s="127"/>
      <c r="X156" s="127"/>
      <c r="Y156" s="127"/>
      <c r="Z156" s="127"/>
      <c r="AA156" s="127"/>
      <c r="AB156" s="127"/>
      <c r="AC156" s="127"/>
      <c r="AD156" s="99">
        <f>SUM(R156:AC156)</f>
        <v>0</v>
      </c>
      <c r="AF156" s="126"/>
      <c r="AG156" s="126"/>
      <c r="AH156" s="126"/>
      <c r="AI156" s="126"/>
      <c r="AJ156" s="126"/>
      <c r="AK156" s="127"/>
      <c r="AL156" s="127"/>
      <c r="AM156" s="127"/>
      <c r="AN156" s="127"/>
      <c r="AO156" s="127"/>
      <c r="AP156" s="127"/>
      <c r="AQ156" s="127"/>
      <c r="AR156" s="99">
        <f>SUM(AF156:AQ156)</f>
        <v>0</v>
      </c>
    </row>
    <row r="157" spans="4:44" ht="12.75">
      <c r="D157" s="2" t="s">
        <v>119</v>
      </c>
      <c r="R157" s="126"/>
      <c r="S157" s="126"/>
      <c r="T157" s="126"/>
      <c r="U157" s="126"/>
      <c r="V157" s="126"/>
      <c r="W157" s="127"/>
      <c r="X157" s="127"/>
      <c r="Y157" s="127"/>
      <c r="Z157" s="127"/>
      <c r="AA157" s="127"/>
      <c r="AB157" s="127"/>
      <c r="AC157" s="127"/>
      <c r="AD157" s="99">
        <f>SUM(R157:AC157)</f>
        <v>0</v>
      </c>
      <c r="AF157" s="126"/>
      <c r="AG157" s="126"/>
      <c r="AH157" s="126"/>
      <c r="AI157" s="126"/>
      <c r="AJ157" s="126"/>
      <c r="AK157" s="127"/>
      <c r="AL157" s="127"/>
      <c r="AM157" s="127"/>
      <c r="AN157" s="127"/>
      <c r="AO157" s="127"/>
      <c r="AP157" s="127"/>
      <c r="AQ157" s="127"/>
      <c r="AR157" s="99">
        <f>SUM(AF157:AQ157)</f>
        <v>0</v>
      </c>
    </row>
    <row r="158" spans="3:44" ht="12.75">
      <c r="C158" s="87" t="s">
        <v>120</v>
      </c>
      <c r="R158" s="98"/>
      <c r="S158" s="98"/>
      <c r="T158" s="98"/>
      <c r="U158" s="98"/>
      <c r="V158" s="98"/>
      <c r="W158" s="99"/>
      <c r="X158" s="99"/>
      <c r="Y158" s="99"/>
      <c r="Z158" s="99"/>
      <c r="AA158" s="99"/>
      <c r="AB158" s="99"/>
      <c r="AC158" s="99"/>
      <c r="AD158" s="99"/>
      <c r="AF158" s="98"/>
      <c r="AG158" s="98"/>
      <c r="AH158" s="98"/>
      <c r="AI158" s="98"/>
      <c r="AJ158" s="98"/>
      <c r="AK158" s="99"/>
      <c r="AL158" s="99"/>
      <c r="AM158" s="99"/>
      <c r="AN158" s="99"/>
      <c r="AO158" s="99"/>
      <c r="AP158" s="99"/>
      <c r="AQ158" s="99"/>
      <c r="AR158" s="99"/>
    </row>
    <row r="159" spans="4:44" ht="12.75">
      <c r="D159" s="2" t="s">
        <v>1</v>
      </c>
      <c r="R159" s="126"/>
      <c r="S159" s="126"/>
      <c r="T159" s="126"/>
      <c r="U159" s="126"/>
      <c r="V159" s="126"/>
      <c r="W159" s="127"/>
      <c r="X159" s="127"/>
      <c r="Y159" s="127"/>
      <c r="Z159" s="127"/>
      <c r="AA159" s="127"/>
      <c r="AB159" s="127"/>
      <c r="AC159" s="127"/>
      <c r="AD159" s="99">
        <f>SUM(R159:AC159)</f>
        <v>0</v>
      </c>
      <c r="AF159" s="126"/>
      <c r="AG159" s="126"/>
      <c r="AH159" s="126"/>
      <c r="AI159" s="126"/>
      <c r="AJ159" s="126"/>
      <c r="AK159" s="127"/>
      <c r="AL159" s="127"/>
      <c r="AM159" s="127"/>
      <c r="AN159" s="127"/>
      <c r="AO159" s="127"/>
      <c r="AP159" s="127"/>
      <c r="AQ159" s="127"/>
      <c r="AR159" s="99">
        <f>SUM(AF159:AQ159)</f>
        <v>0</v>
      </c>
    </row>
    <row r="160" spans="4:44" ht="12.75">
      <c r="D160" s="2" t="s">
        <v>121</v>
      </c>
      <c r="R160" s="126"/>
      <c r="S160" s="126"/>
      <c r="T160" s="126"/>
      <c r="U160" s="126"/>
      <c r="V160" s="126"/>
      <c r="W160" s="127"/>
      <c r="X160" s="127"/>
      <c r="Y160" s="127"/>
      <c r="Z160" s="127"/>
      <c r="AA160" s="127"/>
      <c r="AB160" s="127"/>
      <c r="AC160" s="127"/>
      <c r="AD160" s="99">
        <f>SUM(R160:AC160)</f>
        <v>0</v>
      </c>
      <c r="AF160" s="126"/>
      <c r="AG160" s="126"/>
      <c r="AH160" s="126"/>
      <c r="AI160" s="126"/>
      <c r="AJ160" s="126"/>
      <c r="AK160" s="127"/>
      <c r="AL160" s="127"/>
      <c r="AM160" s="127"/>
      <c r="AN160" s="127"/>
      <c r="AO160" s="127"/>
      <c r="AP160" s="127"/>
      <c r="AQ160" s="127"/>
      <c r="AR160" s="99">
        <f>SUM(AF160:AQ160)</f>
        <v>0</v>
      </c>
    </row>
    <row r="161" spans="3:44" ht="12.75">
      <c r="C161" s="87" t="s">
        <v>122</v>
      </c>
      <c r="R161" s="98"/>
      <c r="S161" s="98"/>
      <c r="T161" s="98"/>
      <c r="U161" s="98"/>
      <c r="V161" s="98"/>
      <c r="W161" s="99"/>
      <c r="X161" s="99"/>
      <c r="Y161" s="99"/>
      <c r="Z161" s="99"/>
      <c r="AA161" s="99"/>
      <c r="AB161" s="99"/>
      <c r="AC161" s="99"/>
      <c r="AD161" s="99"/>
      <c r="AF161" s="98"/>
      <c r="AG161" s="98"/>
      <c r="AH161" s="98"/>
      <c r="AI161" s="98"/>
      <c r="AJ161" s="98"/>
      <c r="AK161" s="99"/>
      <c r="AL161" s="99"/>
      <c r="AM161" s="99"/>
      <c r="AN161" s="99"/>
      <c r="AO161" s="99"/>
      <c r="AP161" s="99"/>
      <c r="AQ161" s="99"/>
      <c r="AR161" s="99"/>
    </row>
    <row r="162" spans="4:44" ht="12.75">
      <c r="D162" s="2" t="s">
        <v>1</v>
      </c>
      <c r="R162" s="126"/>
      <c r="S162" s="126"/>
      <c r="T162" s="126"/>
      <c r="U162" s="126"/>
      <c r="V162" s="126"/>
      <c r="W162" s="127"/>
      <c r="X162" s="127"/>
      <c r="Y162" s="127"/>
      <c r="Z162" s="127"/>
      <c r="AA162" s="127"/>
      <c r="AB162" s="127"/>
      <c r="AC162" s="127"/>
      <c r="AD162" s="99">
        <f>SUM(R162:AC162)</f>
        <v>0</v>
      </c>
      <c r="AF162" s="126"/>
      <c r="AG162" s="126"/>
      <c r="AH162" s="126"/>
      <c r="AI162" s="126"/>
      <c r="AJ162" s="126"/>
      <c r="AK162" s="127"/>
      <c r="AL162" s="127"/>
      <c r="AM162" s="127"/>
      <c r="AN162" s="127"/>
      <c r="AO162" s="127"/>
      <c r="AP162" s="127"/>
      <c r="AQ162" s="127"/>
      <c r="AR162" s="99">
        <f>SUM(AF162:AQ162)</f>
        <v>0</v>
      </c>
    </row>
    <row r="163" spans="4:44" ht="12.75">
      <c r="D163" s="2" t="s">
        <v>119</v>
      </c>
      <c r="R163" s="126"/>
      <c r="S163" s="126"/>
      <c r="T163" s="126"/>
      <c r="U163" s="126"/>
      <c r="V163" s="126"/>
      <c r="W163" s="127"/>
      <c r="X163" s="127"/>
      <c r="Y163" s="127"/>
      <c r="Z163" s="127"/>
      <c r="AA163" s="127"/>
      <c r="AB163" s="127"/>
      <c r="AC163" s="127"/>
      <c r="AD163" s="99">
        <f>SUM(R163:AC163)</f>
        <v>0</v>
      </c>
      <c r="AF163" s="126"/>
      <c r="AG163" s="126"/>
      <c r="AH163" s="126"/>
      <c r="AI163" s="126"/>
      <c r="AJ163" s="126"/>
      <c r="AK163" s="127"/>
      <c r="AL163" s="127"/>
      <c r="AM163" s="127"/>
      <c r="AN163" s="127"/>
      <c r="AO163" s="127"/>
      <c r="AP163" s="127"/>
      <c r="AQ163" s="127"/>
      <c r="AR163" s="99">
        <f>SUM(AF163:AQ163)</f>
        <v>0</v>
      </c>
    </row>
    <row r="164" spans="4:44" ht="12.75">
      <c r="D164" s="2" t="s">
        <v>123</v>
      </c>
      <c r="R164" s="126"/>
      <c r="S164" s="126"/>
      <c r="T164" s="126"/>
      <c r="U164" s="126"/>
      <c r="V164" s="126"/>
      <c r="W164" s="127"/>
      <c r="X164" s="127"/>
      <c r="Y164" s="127"/>
      <c r="Z164" s="127"/>
      <c r="AA164" s="127"/>
      <c r="AB164" s="127"/>
      <c r="AC164" s="127"/>
      <c r="AD164" s="99">
        <f>SUM(R164:AC164)</f>
        <v>0</v>
      </c>
      <c r="AF164" s="126"/>
      <c r="AG164" s="126"/>
      <c r="AH164" s="126"/>
      <c r="AI164" s="126"/>
      <c r="AJ164" s="126"/>
      <c r="AK164" s="127"/>
      <c r="AL164" s="127"/>
      <c r="AM164" s="127"/>
      <c r="AN164" s="127"/>
      <c r="AO164" s="127"/>
      <c r="AP164" s="127"/>
      <c r="AQ164" s="127"/>
      <c r="AR164" s="99">
        <f>SUM(AF164:AQ164)</f>
        <v>0</v>
      </c>
    </row>
    <row r="165" spans="2:44" ht="12.75">
      <c r="B165" s="87" t="s">
        <v>124</v>
      </c>
      <c r="C165" s="2"/>
      <c r="R165" s="98"/>
      <c r="S165" s="98"/>
      <c r="T165" s="98"/>
      <c r="U165" s="98"/>
      <c r="V165" s="98"/>
      <c r="W165" s="99"/>
      <c r="X165" s="99"/>
      <c r="Y165" s="99"/>
      <c r="Z165" s="99"/>
      <c r="AA165" s="99"/>
      <c r="AB165" s="99"/>
      <c r="AC165" s="99"/>
      <c r="AD165" s="99"/>
      <c r="AF165" s="98"/>
      <c r="AG165" s="98"/>
      <c r="AH165" s="98"/>
      <c r="AI165" s="98"/>
      <c r="AJ165" s="98"/>
      <c r="AK165" s="99"/>
      <c r="AL165" s="99"/>
      <c r="AM165" s="99"/>
      <c r="AN165" s="99"/>
      <c r="AO165" s="99"/>
      <c r="AP165" s="99"/>
      <c r="AQ165" s="99"/>
      <c r="AR165" s="99"/>
    </row>
    <row r="166" spans="2:44" ht="12.75">
      <c r="B166" s="87"/>
      <c r="C166" s="2" t="s">
        <v>125</v>
      </c>
      <c r="R166" s="126"/>
      <c r="S166" s="126"/>
      <c r="T166" s="126"/>
      <c r="U166" s="126"/>
      <c r="V166" s="126"/>
      <c r="W166" s="127"/>
      <c r="X166" s="127"/>
      <c r="Y166" s="127"/>
      <c r="Z166" s="127"/>
      <c r="AA166" s="127"/>
      <c r="AB166" s="127"/>
      <c r="AC166" s="127"/>
      <c r="AD166" s="99">
        <f>SUM(R166:AC166)</f>
        <v>0</v>
      </c>
      <c r="AF166" s="126"/>
      <c r="AG166" s="126"/>
      <c r="AH166" s="126"/>
      <c r="AI166" s="126"/>
      <c r="AJ166" s="126"/>
      <c r="AK166" s="127"/>
      <c r="AL166" s="127"/>
      <c r="AM166" s="127"/>
      <c r="AN166" s="127"/>
      <c r="AO166" s="127"/>
      <c r="AP166" s="127"/>
      <c r="AQ166" s="127"/>
      <c r="AR166" s="99">
        <f>SUM(AF166:AQ166)</f>
        <v>0</v>
      </c>
    </row>
    <row r="167" spans="2:44" ht="12.75">
      <c r="B167" s="87"/>
      <c r="C167" s="2" t="s">
        <v>126</v>
      </c>
      <c r="R167" s="126"/>
      <c r="S167" s="126"/>
      <c r="T167" s="126"/>
      <c r="U167" s="126"/>
      <c r="V167" s="126"/>
      <c r="W167" s="127"/>
      <c r="X167" s="127"/>
      <c r="Y167" s="127"/>
      <c r="Z167" s="127"/>
      <c r="AA167" s="127"/>
      <c r="AB167" s="127"/>
      <c r="AC167" s="127"/>
      <c r="AD167" s="99">
        <f>SUM(R167:AC167)</f>
        <v>0</v>
      </c>
      <c r="AF167" s="126"/>
      <c r="AG167" s="126"/>
      <c r="AH167" s="126"/>
      <c r="AI167" s="126"/>
      <c r="AJ167" s="126"/>
      <c r="AK167" s="127"/>
      <c r="AL167" s="127"/>
      <c r="AM167" s="127"/>
      <c r="AN167" s="127"/>
      <c r="AO167" s="127"/>
      <c r="AP167" s="127"/>
      <c r="AQ167" s="127"/>
      <c r="AR167" s="99">
        <f>SUM(AF167:AQ167)</f>
        <v>0</v>
      </c>
    </row>
    <row r="168" spans="2:44" ht="12.75">
      <c r="B168" s="87" t="s">
        <v>114</v>
      </c>
      <c r="R168" s="98"/>
      <c r="S168" s="98"/>
      <c r="T168" s="98"/>
      <c r="U168" s="98"/>
      <c r="V168" s="98"/>
      <c r="W168" s="99"/>
      <c r="X168" s="99"/>
      <c r="Y168" s="99"/>
      <c r="Z168" s="99"/>
      <c r="AA168" s="99"/>
      <c r="AB168" s="99"/>
      <c r="AC168" s="99"/>
      <c r="AD168" s="99"/>
      <c r="AF168" s="98"/>
      <c r="AG168" s="98"/>
      <c r="AH168" s="98"/>
      <c r="AI168" s="98"/>
      <c r="AJ168" s="98"/>
      <c r="AK168" s="99"/>
      <c r="AL168" s="99"/>
      <c r="AM168" s="99"/>
      <c r="AN168" s="99"/>
      <c r="AO168" s="99"/>
      <c r="AP168" s="99"/>
      <c r="AQ168" s="99"/>
      <c r="AR168" s="99"/>
    </row>
    <row r="169" spans="3:44" ht="12.75">
      <c r="C169" s="87" t="s">
        <v>127</v>
      </c>
      <c r="R169" s="126"/>
      <c r="S169" s="126"/>
      <c r="T169" s="126"/>
      <c r="U169" s="126"/>
      <c r="V169" s="126"/>
      <c r="W169" s="127"/>
      <c r="X169" s="127"/>
      <c r="Y169" s="127"/>
      <c r="Z169" s="127"/>
      <c r="AA169" s="127"/>
      <c r="AB169" s="127"/>
      <c r="AC169" s="127"/>
      <c r="AD169" s="99">
        <f>SUM(R169:AC169)</f>
        <v>0</v>
      </c>
      <c r="AF169" s="126"/>
      <c r="AG169" s="126"/>
      <c r="AH169" s="126"/>
      <c r="AI169" s="126"/>
      <c r="AJ169" s="126"/>
      <c r="AK169" s="127"/>
      <c r="AL169" s="127"/>
      <c r="AM169" s="127"/>
      <c r="AN169" s="127"/>
      <c r="AO169" s="127"/>
      <c r="AP169" s="127"/>
      <c r="AQ169" s="127"/>
      <c r="AR169" s="99">
        <f>SUM(AF169:AQ169)</f>
        <v>0</v>
      </c>
    </row>
    <row r="170" spans="3:44" ht="12.75">
      <c r="C170" s="87" t="s">
        <v>128</v>
      </c>
      <c r="R170" s="126"/>
      <c r="S170" s="126"/>
      <c r="T170" s="126"/>
      <c r="U170" s="126"/>
      <c r="V170" s="126"/>
      <c r="W170" s="127"/>
      <c r="X170" s="127"/>
      <c r="Y170" s="127"/>
      <c r="Z170" s="127"/>
      <c r="AA170" s="127"/>
      <c r="AB170" s="127"/>
      <c r="AC170" s="127"/>
      <c r="AD170" s="99">
        <f>SUM(R170:AC170)</f>
        <v>0</v>
      </c>
      <c r="AF170" s="126"/>
      <c r="AG170" s="126"/>
      <c r="AH170" s="126"/>
      <c r="AI170" s="126"/>
      <c r="AJ170" s="126"/>
      <c r="AK170" s="127"/>
      <c r="AL170" s="127"/>
      <c r="AM170" s="127"/>
      <c r="AN170" s="127"/>
      <c r="AO170" s="127"/>
      <c r="AP170" s="127"/>
      <c r="AQ170" s="127"/>
      <c r="AR170" s="99">
        <f>SUM(AF170:AQ170)</f>
        <v>0</v>
      </c>
    </row>
    <row r="171" spans="3:44" ht="12.75">
      <c r="C171" s="87" t="s">
        <v>129</v>
      </c>
      <c r="R171" s="126"/>
      <c r="S171" s="126"/>
      <c r="T171" s="126"/>
      <c r="U171" s="126"/>
      <c r="V171" s="126"/>
      <c r="W171" s="127"/>
      <c r="X171" s="127"/>
      <c r="Y171" s="127"/>
      <c r="Z171" s="127"/>
      <c r="AA171" s="127"/>
      <c r="AB171" s="127"/>
      <c r="AC171" s="127"/>
      <c r="AD171" s="99">
        <f>SUM(R171:AC171)</f>
        <v>0</v>
      </c>
      <c r="AF171" s="126"/>
      <c r="AG171" s="126"/>
      <c r="AH171" s="126"/>
      <c r="AI171" s="126"/>
      <c r="AJ171" s="126"/>
      <c r="AK171" s="127"/>
      <c r="AL171" s="127"/>
      <c r="AM171" s="127"/>
      <c r="AN171" s="127"/>
      <c r="AO171" s="127"/>
      <c r="AP171" s="127"/>
      <c r="AQ171" s="127"/>
      <c r="AR171" s="99">
        <f>SUM(AF171:AQ171)</f>
        <v>0</v>
      </c>
    </row>
    <row r="172" spans="2:44" ht="12.75">
      <c r="B172" s="87" t="s">
        <v>115</v>
      </c>
      <c r="R172" s="98"/>
      <c r="S172" s="98"/>
      <c r="T172" s="98"/>
      <c r="U172" s="98"/>
      <c r="V172" s="98"/>
      <c r="W172" s="99"/>
      <c r="X172" s="99"/>
      <c r="Y172" s="99"/>
      <c r="Z172" s="99"/>
      <c r="AA172" s="99"/>
      <c r="AB172" s="99"/>
      <c r="AC172" s="99"/>
      <c r="AD172" s="99"/>
      <c r="AF172" s="98"/>
      <c r="AG172" s="98"/>
      <c r="AH172" s="98"/>
      <c r="AI172" s="98"/>
      <c r="AJ172" s="98"/>
      <c r="AK172" s="99"/>
      <c r="AL172" s="99"/>
      <c r="AM172" s="99"/>
      <c r="AN172" s="99"/>
      <c r="AO172" s="99"/>
      <c r="AP172" s="99"/>
      <c r="AQ172" s="99"/>
      <c r="AR172" s="99"/>
    </row>
    <row r="173" spans="3:44" ht="12.75">
      <c r="C173" s="87" t="s">
        <v>2</v>
      </c>
      <c r="R173" s="126"/>
      <c r="S173" s="126"/>
      <c r="T173" s="126"/>
      <c r="U173" s="126"/>
      <c r="V173" s="126"/>
      <c r="W173" s="127"/>
      <c r="X173" s="127"/>
      <c r="Y173" s="127"/>
      <c r="Z173" s="127"/>
      <c r="AA173" s="127"/>
      <c r="AB173" s="127"/>
      <c r="AC173" s="127"/>
      <c r="AD173" s="99">
        <f>SUM(R173:AC173)</f>
        <v>0</v>
      </c>
      <c r="AF173" s="126"/>
      <c r="AG173" s="126"/>
      <c r="AH173" s="126"/>
      <c r="AI173" s="126"/>
      <c r="AJ173" s="126"/>
      <c r="AK173" s="127"/>
      <c r="AL173" s="127"/>
      <c r="AM173" s="127"/>
      <c r="AN173" s="127"/>
      <c r="AO173" s="127"/>
      <c r="AP173" s="127"/>
      <c r="AQ173" s="127"/>
      <c r="AR173" s="99">
        <f>SUM(AF173:AQ173)</f>
        <v>0</v>
      </c>
    </row>
    <row r="174" spans="3:44" ht="12.75">
      <c r="C174" s="87" t="s">
        <v>7</v>
      </c>
      <c r="R174" s="98"/>
      <c r="S174" s="98"/>
      <c r="T174" s="98"/>
      <c r="U174" s="98"/>
      <c r="V174" s="98"/>
      <c r="W174" s="99"/>
      <c r="X174" s="99"/>
      <c r="Y174" s="99"/>
      <c r="Z174" s="99"/>
      <c r="AA174" s="99"/>
      <c r="AB174" s="99"/>
      <c r="AC174" s="99"/>
      <c r="AD174" s="99"/>
      <c r="AF174" s="98"/>
      <c r="AG174" s="98"/>
      <c r="AH174" s="98"/>
      <c r="AI174" s="98"/>
      <c r="AJ174" s="98"/>
      <c r="AK174" s="99"/>
      <c r="AL174" s="99"/>
      <c r="AM174" s="99"/>
      <c r="AN174" s="99"/>
      <c r="AO174" s="99"/>
      <c r="AP174" s="99"/>
      <c r="AQ174" s="99"/>
      <c r="AR174" s="99"/>
    </row>
    <row r="175" spans="4:44" ht="12.75">
      <c r="D175" s="2" t="s">
        <v>137</v>
      </c>
      <c r="R175" s="126"/>
      <c r="S175" s="126"/>
      <c r="T175" s="126"/>
      <c r="U175" s="126"/>
      <c r="V175" s="126"/>
      <c r="W175" s="127"/>
      <c r="X175" s="127"/>
      <c r="Y175" s="127"/>
      <c r="Z175" s="127"/>
      <c r="AA175" s="127"/>
      <c r="AB175" s="127"/>
      <c r="AC175" s="127"/>
      <c r="AD175" s="99">
        <f>SUM(R175:AC175)</f>
        <v>0</v>
      </c>
      <c r="AF175" s="126"/>
      <c r="AG175" s="126"/>
      <c r="AH175" s="126"/>
      <c r="AI175" s="126"/>
      <c r="AJ175" s="126"/>
      <c r="AK175" s="127"/>
      <c r="AL175" s="127"/>
      <c r="AM175" s="127"/>
      <c r="AN175" s="127"/>
      <c r="AO175" s="127"/>
      <c r="AP175" s="127"/>
      <c r="AQ175" s="127"/>
      <c r="AR175" s="99">
        <f>SUM(AF175:AQ175)</f>
        <v>0</v>
      </c>
    </row>
    <row r="176" spans="4:44" ht="12.75">
      <c r="D176" s="2" t="s">
        <v>138</v>
      </c>
      <c r="R176" s="126"/>
      <c r="S176" s="126"/>
      <c r="T176" s="126"/>
      <c r="U176" s="126"/>
      <c r="V176" s="126"/>
      <c r="W176" s="127"/>
      <c r="X176" s="127"/>
      <c r="Y176" s="127"/>
      <c r="Z176" s="127"/>
      <c r="AA176" s="127"/>
      <c r="AB176" s="127"/>
      <c r="AC176" s="127"/>
      <c r="AD176" s="99">
        <f>SUM(R176:AC176)</f>
        <v>0</v>
      </c>
      <c r="AF176" s="126"/>
      <c r="AG176" s="126"/>
      <c r="AH176" s="126"/>
      <c r="AI176" s="126"/>
      <c r="AJ176" s="126"/>
      <c r="AK176" s="127"/>
      <c r="AL176" s="127"/>
      <c r="AM176" s="127"/>
      <c r="AN176" s="127"/>
      <c r="AO176" s="127"/>
      <c r="AP176" s="127"/>
      <c r="AQ176" s="127"/>
      <c r="AR176" s="99">
        <f>SUM(AF176:AQ176)</f>
        <v>0</v>
      </c>
    </row>
    <row r="177" spans="3:44" ht="12.75">
      <c r="C177" s="87" t="s">
        <v>132</v>
      </c>
      <c r="R177" s="126"/>
      <c r="S177" s="126"/>
      <c r="T177" s="126"/>
      <c r="U177" s="126"/>
      <c r="V177" s="126"/>
      <c r="W177" s="127"/>
      <c r="X177" s="127"/>
      <c r="Y177" s="127"/>
      <c r="Z177" s="127"/>
      <c r="AA177" s="127"/>
      <c r="AB177" s="127"/>
      <c r="AC177" s="127"/>
      <c r="AD177" s="99">
        <f>SUM(R177:AC177)</f>
        <v>0</v>
      </c>
      <c r="AF177" s="126"/>
      <c r="AG177" s="126"/>
      <c r="AH177" s="126"/>
      <c r="AI177" s="126"/>
      <c r="AJ177" s="126"/>
      <c r="AK177" s="127"/>
      <c r="AL177" s="127"/>
      <c r="AM177" s="127"/>
      <c r="AN177" s="127"/>
      <c r="AO177" s="127"/>
      <c r="AP177" s="127"/>
      <c r="AQ177" s="127"/>
      <c r="AR177" s="99">
        <f>SUM(AF177:AQ177)</f>
        <v>0</v>
      </c>
    </row>
    <row r="178" spans="3:44" ht="12.75">
      <c r="C178" s="87" t="s">
        <v>133</v>
      </c>
      <c r="R178" s="126"/>
      <c r="S178" s="126"/>
      <c r="T178" s="126"/>
      <c r="U178" s="126"/>
      <c r="V178" s="126"/>
      <c r="W178" s="127"/>
      <c r="X178" s="127"/>
      <c r="Y178" s="127"/>
      <c r="Z178" s="127"/>
      <c r="AA178" s="127"/>
      <c r="AB178" s="127"/>
      <c r="AC178" s="127"/>
      <c r="AD178" s="99">
        <f>SUM(R178:AC178)</f>
        <v>0</v>
      </c>
      <c r="AF178" s="126"/>
      <c r="AG178" s="126"/>
      <c r="AH178" s="126"/>
      <c r="AI178" s="126"/>
      <c r="AJ178" s="126"/>
      <c r="AK178" s="127"/>
      <c r="AL178" s="127"/>
      <c r="AM178" s="127"/>
      <c r="AN178" s="127"/>
      <c r="AO178" s="127"/>
      <c r="AP178" s="127"/>
      <c r="AQ178" s="127"/>
      <c r="AR178" s="99">
        <f>SUM(AF178:AQ178)</f>
        <v>0</v>
      </c>
    </row>
    <row r="179" spans="2:44" ht="12.75">
      <c r="B179" s="87" t="s">
        <v>134</v>
      </c>
      <c r="R179" s="98"/>
      <c r="S179" s="98"/>
      <c r="T179" s="98"/>
      <c r="U179" s="98"/>
      <c r="V179" s="98"/>
      <c r="W179" s="99"/>
      <c r="X179" s="99"/>
      <c r="Y179" s="99"/>
      <c r="Z179" s="99"/>
      <c r="AA179" s="99"/>
      <c r="AB179" s="99"/>
      <c r="AC179" s="99"/>
      <c r="AD179" s="99"/>
      <c r="AF179" s="98"/>
      <c r="AG179" s="98"/>
      <c r="AH179" s="98"/>
      <c r="AI179" s="98"/>
      <c r="AJ179" s="98"/>
      <c r="AK179" s="99"/>
      <c r="AL179" s="99"/>
      <c r="AM179" s="99"/>
      <c r="AN179" s="99"/>
      <c r="AO179" s="99"/>
      <c r="AP179" s="99"/>
      <c r="AQ179" s="99"/>
      <c r="AR179" s="99"/>
    </row>
    <row r="180" spans="3:44" ht="12.75">
      <c r="C180" s="87" t="s">
        <v>135</v>
      </c>
      <c r="R180" s="126"/>
      <c r="S180" s="126"/>
      <c r="T180" s="126"/>
      <c r="U180" s="126"/>
      <c r="V180" s="126"/>
      <c r="W180" s="127"/>
      <c r="X180" s="127"/>
      <c r="Y180" s="127"/>
      <c r="Z180" s="127"/>
      <c r="AA180" s="127"/>
      <c r="AB180" s="127"/>
      <c r="AC180" s="127"/>
      <c r="AD180" s="99">
        <f>SUM(R180:AC180)</f>
        <v>0</v>
      </c>
      <c r="AF180" s="126"/>
      <c r="AG180" s="126"/>
      <c r="AH180" s="126"/>
      <c r="AI180" s="126"/>
      <c r="AJ180" s="126"/>
      <c r="AK180" s="127"/>
      <c r="AL180" s="127"/>
      <c r="AM180" s="127"/>
      <c r="AN180" s="127"/>
      <c r="AO180" s="127"/>
      <c r="AP180" s="127"/>
      <c r="AQ180" s="127"/>
      <c r="AR180" s="99">
        <f>SUM(AF180:AQ180)</f>
        <v>0</v>
      </c>
    </row>
    <row r="181" spans="3:44" ht="12.75">
      <c r="C181" s="87" t="s">
        <v>136</v>
      </c>
      <c r="R181" s="126"/>
      <c r="S181" s="126"/>
      <c r="T181" s="126"/>
      <c r="U181" s="126"/>
      <c r="V181" s="126"/>
      <c r="W181" s="127"/>
      <c r="X181" s="127"/>
      <c r="Y181" s="127"/>
      <c r="Z181" s="127"/>
      <c r="AA181" s="127"/>
      <c r="AB181" s="127"/>
      <c r="AC181" s="127"/>
      <c r="AD181" s="99">
        <f>SUM(R181:AC181)</f>
        <v>0</v>
      </c>
      <c r="AF181" s="126"/>
      <c r="AG181" s="126"/>
      <c r="AH181" s="126"/>
      <c r="AI181" s="126"/>
      <c r="AJ181" s="126"/>
      <c r="AK181" s="127"/>
      <c r="AL181" s="127"/>
      <c r="AM181" s="127"/>
      <c r="AN181" s="127"/>
      <c r="AO181" s="127"/>
      <c r="AP181" s="127"/>
      <c r="AQ181" s="127"/>
      <c r="AR181" s="99">
        <f>SUM(AF181:AQ181)</f>
        <v>0</v>
      </c>
    </row>
    <row r="182" spans="2:44" ht="12.75">
      <c r="B182" s="87" t="s">
        <v>140</v>
      </c>
      <c r="R182" s="126"/>
      <c r="S182" s="126"/>
      <c r="T182" s="126"/>
      <c r="U182" s="126"/>
      <c r="V182" s="126"/>
      <c r="W182" s="127"/>
      <c r="X182" s="127"/>
      <c r="Y182" s="127"/>
      <c r="Z182" s="127"/>
      <c r="AA182" s="127"/>
      <c r="AB182" s="127"/>
      <c r="AC182" s="127"/>
      <c r="AD182" s="99">
        <f>SUM(R182:AC182)</f>
        <v>0</v>
      </c>
      <c r="AF182" s="126"/>
      <c r="AG182" s="126"/>
      <c r="AH182" s="126"/>
      <c r="AI182" s="126"/>
      <c r="AJ182" s="126"/>
      <c r="AK182" s="127"/>
      <c r="AL182" s="127"/>
      <c r="AM182" s="127"/>
      <c r="AN182" s="127"/>
      <c r="AO182" s="127"/>
      <c r="AP182" s="127"/>
      <c r="AQ182" s="127"/>
      <c r="AR182" s="99">
        <f>SUM(AF182:AQ182)</f>
        <v>0</v>
      </c>
    </row>
    <row r="183" spans="2:36" ht="12.75">
      <c r="B183" s="87" t="s">
        <v>226</v>
      </c>
      <c r="AF183" s="88"/>
      <c r="AG183" s="88"/>
      <c r="AH183" s="94"/>
      <c r="AI183" s="94"/>
      <c r="AJ183" s="94"/>
    </row>
    <row r="184" spans="3:44" ht="12.75">
      <c r="C184" s="87" t="s">
        <v>227</v>
      </c>
      <c r="R184" s="126"/>
      <c r="S184" s="126"/>
      <c r="T184" s="126"/>
      <c r="U184" s="126"/>
      <c r="V184" s="126"/>
      <c r="W184" s="127"/>
      <c r="X184" s="127"/>
      <c r="Y184" s="127"/>
      <c r="Z184" s="127"/>
      <c r="AA184" s="127"/>
      <c r="AB184" s="127"/>
      <c r="AC184" s="127"/>
      <c r="AD184" s="99">
        <f aca="true" t="shared" si="112" ref="AD184:AD189">SUM(R184:AC184)</f>
        <v>0</v>
      </c>
      <c r="AF184" s="126"/>
      <c r="AG184" s="126"/>
      <c r="AH184" s="126"/>
      <c r="AI184" s="126"/>
      <c r="AJ184" s="126"/>
      <c r="AK184" s="127"/>
      <c r="AL184" s="127"/>
      <c r="AM184" s="127"/>
      <c r="AN184" s="127"/>
      <c r="AO184" s="127"/>
      <c r="AP184" s="127"/>
      <c r="AQ184" s="127"/>
      <c r="AR184" s="99">
        <f aca="true" t="shared" si="113" ref="AR184:AR189">SUM(AF184:AQ184)</f>
        <v>0</v>
      </c>
    </row>
    <row r="185" spans="3:44" ht="12.75">
      <c r="C185" s="87" t="s">
        <v>228</v>
      </c>
      <c r="R185" s="126"/>
      <c r="S185" s="126"/>
      <c r="T185" s="126"/>
      <c r="U185" s="126"/>
      <c r="V185" s="126"/>
      <c r="W185" s="127"/>
      <c r="X185" s="127"/>
      <c r="Y185" s="127"/>
      <c r="Z185" s="127"/>
      <c r="AA185" s="127"/>
      <c r="AB185" s="127"/>
      <c r="AC185" s="127"/>
      <c r="AD185" s="99">
        <f t="shared" si="112"/>
        <v>0</v>
      </c>
      <c r="AF185" s="126"/>
      <c r="AG185" s="126"/>
      <c r="AH185" s="126"/>
      <c r="AI185" s="126"/>
      <c r="AJ185" s="126"/>
      <c r="AK185" s="127"/>
      <c r="AL185" s="127"/>
      <c r="AM185" s="127"/>
      <c r="AN185" s="127"/>
      <c r="AO185" s="127"/>
      <c r="AP185" s="127"/>
      <c r="AQ185" s="127"/>
      <c r="AR185" s="99">
        <f t="shared" si="113"/>
        <v>0</v>
      </c>
    </row>
    <row r="186" spans="3:44" ht="12.75">
      <c r="C186" s="87" t="s">
        <v>109</v>
      </c>
      <c r="R186" s="126"/>
      <c r="S186" s="126"/>
      <c r="T186" s="126"/>
      <c r="U186" s="126"/>
      <c r="V186" s="126"/>
      <c r="W186" s="127"/>
      <c r="X186" s="127"/>
      <c r="Y186" s="127"/>
      <c r="Z186" s="127"/>
      <c r="AA186" s="127"/>
      <c r="AB186" s="127"/>
      <c r="AC186" s="127"/>
      <c r="AD186" s="99">
        <f t="shared" si="112"/>
        <v>0</v>
      </c>
      <c r="AE186" s="83"/>
      <c r="AF186" s="126"/>
      <c r="AG186" s="126"/>
      <c r="AH186" s="126"/>
      <c r="AI186" s="126"/>
      <c r="AJ186" s="126"/>
      <c r="AK186" s="127"/>
      <c r="AL186" s="127"/>
      <c r="AM186" s="127"/>
      <c r="AN186" s="127"/>
      <c r="AO186" s="127"/>
      <c r="AP186" s="127"/>
      <c r="AQ186" s="127"/>
      <c r="AR186" s="99">
        <f t="shared" si="113"/>
        <v>0</v>
      </c>
    </row>
    <row r="187" spans="3:44" ht="12.75">
      <c r="C187" s="87" t="s">
        <v>229</v>
      </c>
      <c r="R187" s="126"/>
      <c r="S187" s="126"/>
      <c r="T187" s="126"/>
      <c r="U187" s="126"/>
      <c r="V187" s="126"/>
      <c r="W187" s="127"/>
      <c r="X187" s="127"/>
      <c r="Y187" s="127"/>
      <c r="Z187" s="127"/>
      <c r="AA187" s="127"/>
      <c r="AB187" s="127"/>
      <c r="AC187" s="127"/>
      <c r="AD187" s="99">
        <f t="shared" si="112"/>
        <v>0</v>
      </c>
      <c r="AE187" s="83"/>
      <c r="AF187" s="126"/>
      <c r="AG187" s="126"/>
      <c r="AH187" s="126"/>
      <c r="AI187" s="126"/>
      <c r="AJ187" s="126"/>
      <c r="AK187" s="127"/>
      <c r="AL187" s="127"/>
      <c r="AM187" s="127"/>
      <c r="AN187" s="127"/>
      <c r="AO187" s="127"/>
      <c r="AP187" s="127"/>
      <c r="AQ187" s="127"/>
      <c r="AR187" s="99">
        <f t="shared" si="113"/>
        <v>0</v>
      </c>
    </row>
    <row r="188" spans="3:44" ht="12.75">
      <c r="C188" s="87" t="s">
        <v>230</v>
      </c>
      <c r="R188" s="126"/>
      <c r="S188" s="126"/>
      <c r="T188" s="126"/>
      <c r="U188" s="126"/>
      <c r="V188" s="126"/>
      <c r="W188" s="127"/>
      <c r="X188" s="127"/>
      <c r="Y188" s="127"/>
      <c r="Z188" s="127"/>
      <c r="AA188" s="127"/>
      <c r="AB188" s="127"/>
      <c r="AC188" s="127"/>
      <c r="AD188" s="99">
        <f t="shared" si="112"/>
        <v>0</v>
      </c>
      <c r="AE188" s="83"/>
      <c r="AF188" s="126"/>
      <c r="AG188" s="126"/>
      <c r="AH188" s="126"/>
      <c r="AI188" s="126"/>
      <c r="AJ188" s="126"/>
      <c r="AK188" s="127"/>
      <c r="AL188" s="127"/>
      <c r="AM188" s="127"/>
      <c r="AN188" s="127"/>
      <c r="AO188" s="127"/>
      <c r="AP188" s="127"/>
      <c r="AQ188" s="127"/>
      <c r="AR188" s="99">
        <f t="shared" si="113"/>
        <v>0</v>
      </c>
    </row>
    <row r="189" spans="3:44" ht="12.75">
      <c r="C189" s="87" t="s">
        <v>101</v>
      </c>
      <c r="R189" s="126"/>
      <c r="S189" s="126"/>
      <c r="T189" s="126"/>
      <c r="U189" s="126"/>
      <c r="V189" s="126"/>
      <c r="W189" s="127"/>
      <c r="X189" s="127"/>
      <c r="Y189" s="127"/>
      <c r="Z189" s="127"/>
      <c r="AA189" s="127"/>
      <c r="AB189" s="127"/>
      <c r="AC189" s="127"/>
      <c r="AD189" s="99">
        <f t="shared" si="112"/>
        <v>0</v>
      </c>
      <c r="AE189" s="83"/>
      <c r="AF189" s="126"/>
      <c r="AG189" s="126"/>
      <c r="AH189" s="126"/>
      <c r="AI189" s="126"/>
      <c r="AJ189" s="126"/>
      <c r="AK189" s="127"/>
      <c r="AL189" s="127"/>
      <c r="AM189" s="127"/>
      <c r="AN189" s="127"/>
      <c r="AO189" s="127"/>
      <c r="AP189" s="127"/>
      <c r="AQ189" s="127"/>
      <c r="AR189" s="99">
        <f t="shared" si="113"/>
        <v>0</v>
      </c>
    </row>
    <row r="190" spans="32:36" ht="12.75">
      <c r="AF190" s="88"/>
      <c r="AG190" s="88"/>
      <c r="AH190" s="94"/>
      <c r="AI190" s="94"/>
      <c r="AJ190" s="94"/>
    </row>
    <row r="191" spans="32:36" ht="33.75" customHeight="1">
      <c r="AF191" s="88"/>
      <c r="AG191" s="88"/>
      <c r="AH191" s="94"/>
      <c r="AI191" s="94"/>
      <c r="AJ191" s="94"/>
    </row>
    <row r="192" spans="1:36" ht="15.75">
      <c r="A192" s="6" t="s">
        <v>3</v>
      </c>
      <c r="AF192" s="88"/>
      <c r="AG192" s="88"/>
      <c r="AH192" s="94"/>
      <c r="AI192" s="94"/>
      <c r="AJ192" s="94"/>
    </row>
    <row r="193" spans="2:36" ht="12.75">
      <c r="B193" s="87" t="s">
        <v>141</v>
      </c>
      <c r="AF193" s="88"/>
      <c r="AG193" s="88"/>
      <c r="AH193" s="94"/>
      <c r="AI193" s="94"/>
      <c r="AJ193" s="94"/>
    </row>
    <row r="194" spans="4:44" ht="12.75">
      <c r="D194" s="2" t="s">
        <v>142</v>
      </c>
      <c r="R194" s="126"/>
      <c r="S194" s="126"/>
      <c r="T194" s="126"/>
      <c r="U194" s="126"/>
      <c r="V194" s="126"/>
      <c r="W194" s="127"/>
      <c r="X194" s="127"/>
      <c r="Y194" s="127"/>
      <c r="Z194" s="127"/>
      <c r="AA194" s="127"/>
      <c r="AB194" s="127"/>
      <c r="AC194" s="127"/>
      <c r="AD194" s="99">
        <f>SUM(R194:AC194)</f>
        <v>0</v>
      </c>
      <c r="AE194" s="83"/>
      <c r="AF194" s="126"/>
      <c r="AG194" s="126"/>
      <c r="AH194" s="126"/>
      <c r="AI194" s="126"/>
      <c r="AJ194" s="126"/>
      <c r="AK194" s="127"/>
      <c r="AL194" s="127"/>
      <c r="AM194" s="127"/>
      <c r="AN194" s="127"/>
      <c r="AO194" s="127"/>
      <c r="AP194" s="127"/>
      <c r="AQ194" s="127"/>
      <c r="AR194" s="99">
        <f>SUM(AF194:AQ194)</f>
        <v>0</v>
      </c>
    </row>
    <row r="195" spans="4:44" ht="12.75">
      <c r="D195" s="2" t="s">
        <v>143</v>
      </c>
      <c r="R195" s="126"/>
      <c r="S195" s="126"/>
      <c r="T195" s="126"/>
      <c r="U195" s="126"/>
      <c r="V195" s="126"/>
      <c r="W195" s="127"/>
      <c r="X195" s="127"/>
      <c r="Y195" s="127"/>
      <c r="Z195" s="127"/>
      <c r="AA195" s="127"/>
      <c r="AB195" s="127"/>
      <c r="AC195" s="127"/>
      <c r="AD195" s="99">
        <f>SUM(R195:AC195)</f>
        <v>0</v>
      </c>
      <c r="AE195" s="83"/>
      <c r="AF195" s="126"/>
      <c r="AG195" s="126"/>
      <c r="AH195" s="126"/>
      <c r="AI195" s="126"/>
      <c r="AJ195" s="126"/>
      <c r="AK195" s="127"/>
      <c r="AL195" s="127"/>
      <c r="AM195" s="127"/>
      <c r="AN195" s="127"/>
      <c r="AO195" s="127"/>
      <c r="AP195" s="127"/>
      <c r="AQ195" s="127"/>
      <c r="AR195" s="99">
        <f>SUM(AF195:AQ195)</f>
        <v>0</v>
      </c>
    </row>
    <row r="196" spans="4:44" ht="13.5" customHeight="1">
      <c r="D196" s="2" t="s">
        <v>6</v>
      </c>
      <c r="R196" s="126"/>
      <c r="S196" s="126"/>
      <c r="T196" s="126"/>
      <c r="U196" s="126"/>
      <c r="V196" s="126"/>
      <c r="W196" s="127"/>
      <c r="X196" s="127"/>
      <c r="Y196" s="127"/>
      <c r="Z196" s="127"/>
      <c r="AA196" s="127"/>
      <c r="AB196" s="127"/>
      <c r="AC196" s="127"/>
      <c r="AD196" s="99">
        <f>SUM(R196:AC196)</f>
        <v>0</v>
      </c>
      <c r="AE196" s="83"/>
      <c r="AF196" s="126"/>
      <c r="AG196" s="126"/>
      <c r="AH196" s="126"/>
      <c r="AI196" s="126"/>
      <c r="AJ196" s="126"/>
      <c r="AK196" s="127"/>
      <c r="AL196" s="127"/>
      <c r="AM196" s="127"/>
      <c r="AN196" s="127"/>
      <c r="AO196" s="127"/>
      <c r="AP196" s="127"/>
      <c r="AQ196" s="127"/>
      <c r="AR196" s="99">
        <f>SUM(AF196:AQ196)</f>
        <v>0</v>
      </c>
    </row>
    <row r="197" spans="4:44" ht="12.75">
      <c r="D197" s="2" t="s">
        <v>144</v>
      </c>
      <c r="R197" s="126"/>
      <c r="S197" s="126"/>
      <c r="T197" s="126"/>
      <c r="U197" s="126"/>
      <c r="V197" s="126"/>
      <c r="W197" s="127"/>
      <c r="X197" s="127"/>
      <c r="Y197" s="127"/>
      <c r="Z197" s="127"/>
      <c r="AA197" s="127"/>
      <c r="AB197" s="127"/>
      <c r="AC197" s="127"/>
      <c r="AD197" s="99">
        <f>SUM(R197:AC197)</f>
        <v>0</v>
      </c>
      <c r="AE197" s="83"/>
      <c r="AF197" s="126"/>
      <c r="AG197" s="126"/>
      <c r="AH197" s="126"/>
      <c r="AI197" s="126"/>
      <c r="AJ197" s="126"/>
      <c r="AK197" s="127"/>
      <c r="AL197" s="127"/>
      <c r="AM197" s="127"/>
      <c r="AN197" s="127"/>
      <c r="AO197" s="127"/>
      <c r="AP197" s="127"/>
      <c r="AQ197" s="127"/>
      <c r="AR197" s="99">
        <f>SUM(AF197:AQ197)</f>
        <v>0</v>
      </c>
    </row>
    <row r="198" spans="2:44" ht="12.75">
      <c r="B198" s="87" t="s">
        <v>147</v>
      </c>
      <c r="R198" s="126"/>
      <c r="S198" s="126"/>
      <c r="T198" s="126"/>
      <c r="U198" s="126"/>
      <c r="V198" s="126"/>
      <c r="W198" s="127"/>
      <c r="X198" s="127"/>
      <c r="Y198" s="127"/>
      <c r="Z198" s="127"/>
      <c r="AA198" s="127"/>
      <c r="AB198" s="127"/>
      <c r="AC198" s="127"/>
      <c r="AD198" s="99">
        <f>SUM(R198:AC198)</f>
        <v>0</v>
      </c>
      <c r="AE198" s="83"/>
      <c r="AF198" s="126"/>
      <c r="AG198" s="126"/>
      <c r="AH198" s="126"/>
      <c r="AI198" s="126"/>
      <c r="AJ198" s="126"/>
      <c r="AK198" s="127"/>
      <c r="AL198" s="127"/>
      <c r="AM198" s="127"/>
      <c r="AN198" s="127"/>
      <c r="AO198" s="127"/>
      <c r="AP198" s="127"/>
      <c r="AQ198" s="127"/>
      <c r="AR198" s="99">
        <f>SUM(AF198:AQ198)</f>
        <v>0</v>
      </c>
    </row>
    <row r="199" spans="30:44" ht="12.75">
      <c r="AD199" s="83"/>
      <c r="AE199" s="83"/>
      <c r="AF199" s="88"/>
      <c r="AG199" s="88"/>
      <c r="AH199" s="94"/>
      <c r="AI199" s="94"/>
      <c r="AJ199" s="94"/>
      <c r="AR199" s="83"/>
    </row>
    <row r="200" spans="30:44" ht="34.5" customHeight="1">
      <c r="AD200" s="83"/>
      <c r="AE200" s="83"/>
      <c r="AF200" s="88"/>
      <c r="AG200" s="88"/>
      <c r="AH200" s="94"/>
      <c r="AI200" s="94"/>
      <c r="AJ200" s="94"/>
      <c r="AR200" s="83"/>
    </row>
    <row r="201" spans="1:44" ht="15.75">
      <c r="A201" s="6" t="s">
        <v>146</v>
      </c>
      <c r="AD201" s="83"/>
      <c r="AE201" s="83"/>
      <c r="AF201" s="88"/>
      <c r="AG201" s="88"/>
      <c r="AH201" s="94"/>
      <c r="AI201" s="94"/>
      <c r="AJ201" s="94"/>
      <c r="AR201" s="83"/>
    </row>
    <row r="202" spans="2:44" ht="12.75">
      <c r="B202" s="87" t="s">
        <v>145</v>
      </c>
      <c r="R202" s="105"/>
      <c r="S202" s="105"/>
      <c r="T202" s="105"/>
      <c r="U202" s="105"/>
      <c r="V202" s="105"/>
      <c r="W202" s="102"/>
      <c r="X202" s="102"/>
      <c r="Y202" s="102"/>
      <c r="Z202" s="102"/>
      <c r="AA202" s="102"/>
      <c r="AB202" s="102"/>
      <c r="AC202" s="102"/>
      <c r="AD202" s="102"/>
      <c r="AE202" s="83"/>
      <c r="AF202" s="105"/>
      <c r="AG202" s="105"/>
      <c r="AH202" s="105"/>
      <c r="AI202" s="105"/>
      <c r="AJ202" s="105"/>
      <c r="AK202" s="102"/>
      <c r="AL202" s="102"/>
      <c r="AM202" s="102"/>
      <c r="AN202" s="102"/>
      <c r="AO202" s="102"/>
      <c r="AP202" s="102"/>
      <c r="AQ202" s="102"/>
      <c r="AR202" s="102"/>
    </row>
    <row r="203" spans="2:44" ht="12.75">
      <c r="B203" s="87"/>
      <c r="C203" s="87" t="s">
        <v>168</v>
      </c>
      <c r="R203" s="126"/>
      <c r="S203" s="126"/>
      <c r="T203" s="126"/>
      <c r="U203" s="126"/>
      <c r="V203" s="126"/>
      <c r="W203" s="127"/>
      <c r="X203" s="127"/>
      <c r="Y203" s="127"/>
      <c r="Z203" s="127"/>
      <c r="AA203" s="127"/>
      <c r="AB203" s="127"/>
      <c r="AC203" s="127"/>
      <c r="AD203" s="99">
        <f>SUM(R203:AC203)</f>
        <v>0</v>
      </c>
      <c r="AE203" s="83"/>
      <c r="AF203" s="126"/>
      <c r="AG203" s="126"/>
      <c r="AH203" s="126"/>
      <c r="AI203" s="126"/>
      <c r="AJ203" s="126"/>
      <c r="AK203" s="127"/>
      <c r="AL203" s="127"/>
      <c r="AM203" s="127"/>
      <c r="AN203" s="127"/>
      <c r="AO203" s="127"/>
      <c r="AP203" s="127"/>
      <c r="AQ203" s="127"/>
      <c r="AR203" s="99">
        <f>SUM(AF203:AQ203)</f>
        <v>0</v>
      </c>
    </row>
    <row r="204" spans="2:44" ht="12.75">
      <c r="B204" s="87"/>
      <c r="C204" s="87" t="s">
        <v>169</v>
      </c>
      <c r="R204" s="126"/>
      <c r="S204" s="126"/>
      <c r="T204" s="126"/>
      <c r="U204" s="126"/>
      <c r="V204" s="126"/>
      <c r="W204" s="127"/>
      <c r="X204" s="127"/>
      <c r="Y204" s="127"/>
      <c r="Z204" s="127"/>
      <c r="AA204" s="127"/>
      <c r="AB204" s="127"/>
      <c r="AC204" s="127"/>
      <c r="AD204" s="99">
        <f>SUM(R204:AC204)</f>
        <v>0</v>
      </c>
      <c r="AE204" s="83"/>
      <c r="AF204" s="126"/>
      <c r="AG204" s="126"/>
      <c r="AH204" s="126"/>
      <c r="AI204" s="126"/>
      <c r="AJ204" s="126"/>
      <c r="AK204" s="127"/>
      <c r="AL204" s="127"/>
      <c r="AM204" s="127"/>
      <c r="AN204" s="127"/>
      <c r="AO204" s="127"/>
      <c r="AP204" s="127"/>
      <c r="AQ204" s="127"/>
      <c r="AR204" s="99">
        <f>SUM(AF204:AQ204)</f>
        <v>0</v>
      </c>
    </row>
    <row r="205" spans="2:44" ht="12.75">
      <c r="B205" s="87" t="s">
        <v>148</v>
      </c>
      <c r="AD205" s="83"/>
      <c r="AE205" s="83"/>
      <c r="AF205" s="88"/>
      <c r="AG205" s="88"/>
      <c r="AH205" s="94"/>
      <c r="AI205" s="94"/>
      <c r="AJ205" s="94"/>
      <c r="AR205" s="83"/>
    </row>
    <row r="206" spans="2:44" ht="12.75">
      <c r="B206" s="87"/>
      <c r="C206" s="87" t="s">
        <v>150</v>
      </c>
      <c r="R206" s="126"/>
      <c r="S206" s="126"/>
      <c r="T206" s="126"/>
      <c r="U206" s="126"/>
      <c r="V206" s="126"/>
      <c r="W206" s="127"/>
      <c r="X206" s="127"/>
      <c r="Y206" s="127"/>
      <c r="Z206" s="127"/>
      <c r="AA206" s="127"/>
      <c r="AB206" s="127"/>
      <c r="AC206" s="127"/>
      <c r="AD206" s="99">
        <f aca="true" t="shared" si="114" ref="AD206:AD211">SUM(R206:AC206)</f>
        <v>0</v>
      </c>
      <c r="AE206" s="83"/>
      <c r="AF206" s="126"/>
      <c r="AG206" s="126"/>
      <c r="AH206" s="126"/>
      <c r="AI206" s="126"/>
      <c r="AJ206" s="126"/>
      <c r="AK206" s="127"/>
      <c r="AL206" s="127"/>
      <c r="AM206" s="127"/>
      <c r="AN206" s="127"/>
      <c r="AO206" s="127"/>
      <c r="AP206" s="127"/>
      <c r="AQ206" s="127"/>
      <c r="AR206" s="99">
        <f aca="true" t="shared" si="115" ref="AR206:AR211">SUM(AF206:AQ206)</f>
        <v>0</v>
      </c>
    </row>
    <row r="207" spans="2:44" ht="12.75">
      <c r="B207" s="87"/>
      <c r="C207" s="87" t="s">
        <v>155</v>
      </c>
      <c r="R207" s="126"/>
      <c r="S207" s="126"/>
      <c r="T207" s="126"/>
      <c r="U207" s="126"/>
      <c r="V207" s="126"/>
      <c r="W207" s="127"/>
      <c r="X207" s="127"/>
      <c r="Y207" s="127"/>
      <c r="Z207" s="127"/>
      <c r="AA207" s="127"/>
      <c r="AB207" s="127"/>
      <c r="AC207" s="127"/>
      <c r="AD207" s="99">
        <f t="shared" si="114"/>
        <v>0</v>
      </c>
      <c r="AE207" s="83"/>
      <c r="AF207" s="126"/>
      <c r="AG207" s="126"/>
      <c r="AH207" s="126"/>
      <c r="AI207" s="126"/>
      <c r="AJ207" s="126"/>
      <c r="AK207" s="127"/>
      <c r="AL207" s="127"/>
      <c r="AM207" s="127"/>
      <c r="AN207" s="127"/>
      <c r="AO207" s="127"/>
      <c r="AP207" s="127"/>
      <c r="AQ207" s="127"/>
      <c r="AR207" s="99">
        <f t="shared" si="115"/>
        <v>0</v>
      </c>
    </row>
    <row r="208" spans="2:44" ht="12.75">
      <c r="B208" s="87"/>
      <c r="C208" s="87" t="s">
        <v>156</v>
      </c>
      <c r="R208" s="126"/>
      <c r="S208" s="126"/>
      <c r="T208" s="126"/>
      <c r="U208" s="126"/>
      <c r="V208" s="126"/>
      <c r="W208" s="127"/>
      <c r="X208" s="127"/>
      <c r="Y208" s="127"/>
      <c r="Z208" s="127"/>
      <c r="AA208" s="127"/>
      <c r="AB208" s="127"/>
      <c r="AC208" s="127"/>
      <c r="AD208" s="99">
        <f t="shared" si="114"/>
        <v>0</v>
      </c>
      <c r="AE208" s="83"/>
      <c r="AF208" s="126"/>
      <c r="AG208" s="126"/>
      <c r="AH208" s="126"/>
      <c r="AI208" s="126"/>
      <c r="AJ208" s="126"/>
      <c r="AK208" s="127"/>
      <c r="AL208" s="127"/>
      <c r="AM208" s="127"/>
      <c r="AN208" s="127"/>
      <c r="AO208" s="127"/>
      <c r="AP208" s="127"/>
      <c r="AQ208" s="127"/>
      <c r="AR208" s="99">
        <f t="shared" si="115"/>
        <v>0</v>
      </c>
    </row>
    <row r="209" spans="2:44" ht="12.75">
      <c r="B209" s="87"/>
      <c r="C209" s="87" t="s">
        <v>157</v>
      </c>
      <c r="R209" s="126"/>
      <c r="S209" s="126"/>
      <c r="T209" s="126"/>
      <c r="U209" s="126"/>
      <c r="V209" s="126"/>
      <c r="W209" s="127"/>
      <c r="X209" s="127"/>
      <c r="Y209" s="127"/>
      <c r="Z209" s="127"/>
      <c r="AA209" s="127"/>
      <c r="AB209" s="127"/>
      <c r="AC209" s="127"/>
      <c r="AD209" s="99">
        <f t="shared" si="114"/>
        <v>0</v>
      </c>
      <c r="AE209" s="83"/>
      <c r="AF209" s="126"/>
      <c r="AG209" s="126"/>
      <c r="AH209" s="126"/>
      <c r="AI209" s="126"/>
      <c r="AJ209" s="126"/>
      <c r="AK209" s="127"/>
      <c r="AL209" s="127"/>
      <c r="AM209" s="127"/>
      <c r="AN209" s="127"/>
      <c r="AO209" s="127"/>
      <c r="AP209" s="127"/>
      <c r="AQ209" s="127"/>
      <c r="AR209" s="99">
        <f t="shared" si="115"/>
        <v>0</v>
      </c>
    </row>
    <row r="210" spans="2:44" ht="12.75">
      <c r="B210" s="87"/>
      <c r="C210" s="87" t="s">
        <v>159</v>
      </c>
      <c r="R210" s="126"/>
      <c r="S210" s="126"/>
      <c r="T210" s="126"/>
      <c r="U210" s="126"/>
      <c r="V210" s="126"/>
      <c r="W210" s="127"/>
      <c r="X210" s="127"/>
      <c r="Y210" s="127"/>
      <c r="Z210" s="127"/>
      <c r="AA210" s="127"/>
      <c r="AB210" s="127"/>
      <c r="AC210" s="127"/>
      <c r="AD210" s="99">
        <f t="shared" si="114"/>
        <v>0</v>
      </c>
      <c r="AE210" s="83"/>
      <c r="AF210" s="126"/>
      <c r="AG210" s="126"/>
      <c r="AH210" s="126"/>
      <c r="AI210" s="126"/>
      <c r="AJ210" s="126"/>
      <c r="AK210" s="127"/>
      <c r="AL210" s="127"/>
      <c r="AM210" s="127"/>
      <c r="AN210" s="127"/>
      <c r="AO210" s="127"/>
      <c r="AP210" s="127"/>
      <c r="AQ210" s="127"/>
      <c r="AR210" s="99">
        <f t="shared" si="115"/>
        <v>0</v>
      </c>
    </row>
    <row r="211" spans="2:44" ht="12.75">
      <c r="B211" s="87"/>
      <c r="C211" s="87" t="s">
        <v>162</v>
      </c>
      <c r="R211" s="126"/>
      <c r="S211" s="126"/>
      <c r="T211" s="126"/>
      <c r="U211" s="126"/>
      <c r="V211" s="126"/>
      <c r="W211" s="127"/>
      <c r="X211" s="127"/>
      <c r="Y211" s="127"/>
      <c r="Z211" s="127"/>
      <c r="AA211" s="127"/>
      <c r="AB211" s="127"/>
      <c r="AC211" s="127"/>
      <c r="AD211" s="99">
        <f t="shared" si="114"/>
        <v>0</v>
      </c>
      <c r="AE211" s="83"/>
      <c r="AF211" s="126"/>
      <c r="AG211" s="126"/>
      <c r="AH211" s="126"/>
      <c r="AI211" s="126"/>
      <c r="AJ211" s="126"/>
      <c r="AK211" s="127"/>
      <c r="AL211" s="127"/>
      <c r="AM211" s="127"/>
      <c r="AN211" s="127"/>
      <c r="AO211" s="127"/>
      <c r="AP211" s="127"/>
      <c r="AQ211" s="127"/>
      <c r="AR211" s="99">
        <f t="shared" si="115"/>
        <v>0</v>
      </c>
    </row>
    <row r="212" spans="2:44" ht="12.75">
      <c r="B212" s="87" t="s">
        <v>149</v>
      </c>
      <c r="AD212" s="83"/>
      <c r="AE212" s="83"/>
      <c r="AF212" s="88"/>
      <c r="AG212" s="88"/>
      <c r="AH212" s="94"/>
      <c r="AI212" s="94"/>
      <c r="AJ212" s="94"/>
      <c r="AR212" s="83"/>
    </row>
    <row r="213" spans="2:44" ht="12.75">
      <c r="B213" s="87"/>
      <c r="C213" s="87" t="s">
        <v>154</v>
      </c>
      <c r="R213" s="126"/>
      <c r="S213" s="126"/>
      <c r="T213" s="126"/>
      <c r="U213" s="126"/>
      <c r="V213" s="126"/>
      <c r="W213" s="127"/>
      <c r="X213" s="127"/>
      <c r="Y213" s="127"/>
      <c r="Z213" s="127"/>
      <c r="AA213" s="127"/>
      <c r="AB213" s="127"/>
      <c r="AC213" s="127"/>
      <c r="AD213" s="99">
        <f aca="true" t="shared" si="116" ref="AD213:AD220">SUM(R213:AC213)</f>
        <v>0</v>
      </c>
      <c r="AE213" s="83"/>
      <c r="AF213" s="126"/>
      <c r="AG213" s="126"/>
      <c r="AH213" s="126"/>
      <c r="AI213" s="126"/>
      <c r="AJ213" s="126"/>
      <c r="AK213" s="127"/>
      <c r="AL213" s="127"/>
      <c r="AM213" s="127"/>
      <c r="AN213" s="127"/>
      <c r="AO213" s="127"/>
      <c r="AP213" s="127"/>
      <c r="AQ213" s="127"/>
      <c r="AR213" s="99">
        <f aca="true" t="shared" si="117" ref="AR213:AR220">SUM(AF213:AQ213)</f>
        <v>0</v>
      </c>
    </row>
    <row r="214" spans="2:44" ht="12.75">
      <c r="B214" s="87"/>
      <c r="C214" s="87" t="s">
        <v>151</v>
      </c>
      <c r="R214" s="126"/>
      <c r="S214" s="126"/>
      <c r="T214" s="126"/>
      <c r="U214" s="126"/>
      <c r="V214" s="126"/>
      <c r="W214" s="127"/>
      <c r="X214" s="127"/>
      <c r="Y214" s="127"/>
      <c r="Z214" s="127"/>
      <c r="AA214" s="127"/>
      <c r="AB214" s="127"/>
      <c r="AC214" s="127"/>
      <c r="AD214" s="99">
        <f t="shared" si="116"/>
        <v>0</v>
      </c>
      <c r="AE214" s="83"/>
      <c r="AF214" s="126"/>
      <c r="AG214" s="126"/>
      <c r="AH214" s="126"/>
      <c r="AI214" s="126"/>
      <c r="AJ214" s="126"/>
      <c r="AK214" s="127"/>
      <c r="AL214" s="127"/>
      <c r="AM214" s="127"/>
      <c r="AN214" s="127"/>
      <c r="AO214" s="127"/>
      <c r="AP214" s="127"/>
      <c r="AQ214" s="127"/>
      <c r="AR214" s="99">
        <f t="shared" si="117"/>
        <v>0</v>
      </c>
    </row>
    <row r="215" spans="2:44" ht="12.75">
      <c r="B215" s="87"/>
      <c r="C215" s="87" t="s">
        <v>158</v>
      </c>
      <c r="R215" s="126"/>
      <c r="S215" s="126"/>
      <c r="T215" s="126"/>
      <c r="U215" s="126"/>
      <c r="V215" s="126"/>
      <c r="W215" s="127"/>
      <c r="X215" s="127"/>
      <c r="Y215" s="127"/>
      <c r="Z215" s="127"/>
      <c r="AA215" s="127"/>
      <c r="AB215" s="127"/>
      <c r="AC215" s="127"/>
      <c r="AD215" s="99">
        <f t="shared" si="116"/>
        <v>0</v>
      </c>
      <c r="AE215" s="83"/>
      <c r="AF215" s="126"/>
      <c r="AG215" s="126"/>
      <c r="AH215" s="126"/>
      <c r="AI215" s="126"/>
      <c r="AJ215" s="126"/>
      <c r="AK215" s="127"/>
      <c r="AL215" s="127"/>
      <c r="AM215" s="127"/>
      <c r="AN215" s="127"/>
      <c r="AO215" s="127"/>
      <c r="AP215" s="127"/>
      <c r="AQ215" s="127"/>
      <c r="AR215" s="99">
        <f t="shared" si="117"/>
        <v>0</v>
      </c>
    </row>
    <row r="216" spans="2:44" ht="12.75">
      <c r="B216" s="87"/>
      <c r="C216" s="87" t="s">
        <v>152</v>
      </c>
      <c r="R216" s="126"/>
      <c r="S216" s="126"/>
      <c r="T216" s="126"/>
      <c r="U216" s="126"/>
      <c r="V216" s="126"/>
      <c r="W216" s="127"/>
      <c r="X216" s="127"/>
      <c r="Y216" s="127"/>
      <c r="Z216" s="127"/>
      <c r="AA216" s="127"/>
      <c r="AB216" s="127"/>
      <c r="AC216" s="127"/>
      <c r="AD216" s="99">
        <f t="shared" si="116"/>
        <v>0</v>
      </c>
      <c r="AE216" s="83"/>
      <c r="AF216" s="126"/>
      <c r="AG216" s="126"/>
      <c r="AH216" s="126"/>
      <c r="AI216" s="126"/>
      <c r="AJ216" s="126"/>
      <c r="AK216" s="127"/>
      <c r="AL216" s="127"/>
      <c r="AM216" s="127"/>
      <c r="AN216" s="127"/>
      <c r="AO216" s="127"/>
      <c r="AP216" s="127"/>
      <c r="AQ216" s="127"/>
      <c r="AR216" s="99">
        <f t="shared" si="117"/>
        <v>0</v>
      </c>
    </row>
    <row r="217" spans="2:44" ht="12.75">
      <c r="B217" s="87"/>
      <c r="C217" s="87" t="s">
        <v>153</v>
      </c>
      <c r="R217" s="126"/>
      <c r="S217" s="126"/>
      <c r="T217" s="126"/>
      <c r="U217" s="126"/>
      <c r="V217" s="126"/>
      <c r="W217" s="127"/>
      <c r="X217" s="127"/>
      <c r="Y217" s="127"/>
      <c r="Z217" s="127"/>
      <c r="AA217" s="127"/>
      <c r="AB217" s="127"/>
      <c r="AC217" s="127"/>
      <c r="AD217" s="99">
        <f t="shared" si="116"/>
        <v>0</v>
      </c>
      <c r="AE217" s="83"/>
      <c r="AF217" s="126"/>
      <c r="AG217" s="126"/>
      <c r="AH217" s="126"/>
      <c r="AI217" s="126"/>
      <c r="AJ217" s="126"/>
      <c r="AK217" s="127"/>
      <c r="AL217" s="127"/>
      <c r="AM217" s="127"/>
      <c r="AN217" s="127"/>
      <c r="AO217" s="127"/>
      <c r="AP217" s="127"/>
      <c r="AQ217" s="127"/>
      <c r="AR217" s="99">
        <f t="shared" si="117"/>
        <v>0</v>
      </c>
    </row>
    <row r="218" spans="3:44" ht="12.75">
      <c r="C218" s="87" t="s">
        <v>191</v>
      </c>
      <c r="R218" s="126"/>
      <c r="S218" s="126"/>
      <c r="T218" s="126"/>
      <c r="U218" s="126"/>
      <c r="V218" s="126"/>
      <c r="W218" s="127"/>
      <c r="X218" s="127"/>
      <c r="Y218" s="127"/>
      <c r="Z218" s="127"/>
      <c r="AA218" s="127"/>
      <c r="AB218" s="127"/>
      <c r="AC218" s="127"/>
      <c r="AD218" s="99">
        <f>SUM(R218:AC218)</f>
        <v>0</v>
      </c>
      <c r="AE218" s="83"/>
      <c r="AF218" s="126"/>
      <c r="AG218" s="126"/>
      <c r="AH218" s="126"/>
      <c r="AI218" s="126"/>
      <c r="AJ218" s="126"/>
      <c r="AK218" s="127"/>
      <c r="AL218" s="127"/>
      <c r="AM218" s="127"/>
      <c r="AN218" s="127"/>
      <c r="AO218" s="127"/>
      <c r="AP218" s="127"/>
      <c r="AQ218" s="127"/>
      <c r="AR218" s="99">
        <f t="shared" si="117"/>
        <v>0</v>
      </c>
    </row>
    <row r="219" spans="3:44" ht="12.75">
      <c r="C219" s="87" t="s">
        <v>160</v>
      </c>
      <c r="R219" s="126"/>
      <c r="S219" s="126"/>
      <c r="T219" s="126"/>
      <c r="U219" s="126"/>
      <c r="V219" s="126"/>
      <c r="W219" s="127"/>
      <c r="X219" s="127"/>
      <c r="Y219" s="127"/>
      <c r="Z219" s="127"/>
      <c r="AA219" s="127"/>
      <c r="AB219" s="127"/>
      <c r="AC219" s="127"/>
      <c r="AD219" s="99">
        <f>SUM(R219:AC219)</f>
        <v>0</v>
      </c>
      <c r="AE219" s="83"/>
      <c r="AF219" s="126"/>
      <c r="AG219" s="126"/>
      <c r="AH219" s="126"/>
      <c r="AI219" s="126"/>
      <c r="AJ219" s="126"/>
      <c r="AK219" s="127"/>
      <c r="AL219" s="127"/>
      <c r="AM219" s="127"/>
      <c r="AN219" s="127"/>
      <c r="AO219" s="127"/>
      <c r="AP219" s="127"/>
      <c r="AQ219" s="127"/>
      <c r="AR219" s="99">
        <f t="shared" si="117"/>
        <v>0</v>
      </c>
    </row>
    <row r="220" spans="3:44" ht="12.75">
      <c r="C220" s="87" t="s">
        <v>161</v>
      </c>
      <c r="R220" s="126"/>
      <c r="S220" s="126"/>
      <c r="T220" s="126"/>
      <c r="U220" s="126"/>
      <c r="V220" s="126"/>
      <c r="W220" s="127"/>
      <c r="X220" s="127"/>
      <c r="Y220" s="127"/>
      <c r="Z220" s="127"/>
      <c r="AA220" s="127"/>
      <c r="AB220" s="127"/>
      <c r="AC220" s="127"/>
      <c r="AD220" s="99">
        <f t="shared" si="116"/>
        <v>0</v>
      </c>
      <c r="AE220" s="83"/>
      <c r="AF220" s="126"/>
      <c r="AG220" s="126"/>
      <c r="AH220" s="126"/>
      <c r="AI220" s="126"/>
      <c r="AJ220" s="126"/>
      <c r="AK220" s="127"/>
      <c r="AL220" s="127"/>
      <c r="AM220" s="127"/>
      <c r="AN220" s="127"/>
      <c r="AO220" s="127"/>
      <c r="AP220" s="127"/>
      <c r="AQ220" s="127"/>
      <c r="AR220" s="99">
        <f t="shared" si="117"/>
        <v>0</v>
      </c>
    </row>
    <row r="221" spans="2:44" ht="12.75">
      <c r="B221" s="87" t="s">
        <v>163</v>
      </c>
      <c r="AD221" s="83"/>
      <c r="AE221" s="83"/>
      <c r="AF221" s="88"/>
      <c r="AG221" s="88"/>
      <c r="AH221" s="94"/>
      <c r="AI221" s="94"/>
      <c r="AJ221" s="94"/>
      <c r="AR221" s="83"/>
    </row>
    <row r="222" spans="3:44" ht="12.75">
      <c r="C222" s="87" t="s">
        <v>164</v>
      </c>
      <c r="R222" s="126"/>
      <c r="S222" s="126"/>
      <c r="T222" s="126"/>
      <c r="U222" s="126"/>
      <c r="V222" s="126"/>
      <c r="W222" s="127"/>
      <c r="X222" s="127"/>
      <c r="Y222" s="127"/>
      <c r="Z222" s="127"/>
      <c r="AA222" s="127"/>
      <c r="AB222" s="127"/>
      <c r="AC222" s="127"/>
      <c r="AD222" s="99">
        <f>SUM(R222:AC222)</f>
        <v>0</v>
      </c>
      <c r="AE222" s="83"/>
      <c r="AF222" s="126"/>
      <c r="AG222" s="126"/>
      <c r="AH222" s="126"/>
      <c r="AI222" s="126"/>
      <c r="AJ222" s="126"/>
      <c r="AK222" s="127"/>
      <c r="AL222" s="127"/>
      <c r="AM222" s="127"/>
      <c r="AN222" s="127"/>
      <c r="AO222" s="127"/>
      <c r="AP222" s="127"/>
      <c r="AQ222" s="127"/>
      <c r="AR222" s="99">
        <f>SUM(AF222:AQ222)</f>
        <v>0</v>
      </c>
    </row>
    <row r="223" spans="3:44" ht="12.75">
      <c r="C223" s="87" t="s">
        <v>165</v>
      </c>
      <c r="R223" s="126"/>
      <c r="S223" s="126"/>
      <c r="T223" s="126"/>
      <c r="U223" s="126"/>
      <c r="V223" s="126"/>
      <c r="W223" s="127"/>
      <c r="X223" s="127"/>
      <c r="Y223" s="127"/>
      <c r="Z223" s="127"/>
      <c r="AA223" s="127"/>
      <c r="AB223" s="127"/>
      <c r="AC223" s="127"/>
      <c r="AD223" s="99">
        <f>SUM(R223:AC223)</f>
        <v>0</v>
      </c>
      <c r="AE223" s="83"/>
      <c r="AF223" s="126"/>
      <c r="AG223" s="126"/>
      <c r="AH223" s="126"/>
      <c r="AI223" s="126"/>
      <c r="AJ223" s="126"/>
      <c r="AK223" s="127"/>
      <c r="AL223" s="127"/>
      <c r="AM223" s="127"/>
      <c r="AN223" s="127"/>
      <c r="AO223" s="127"/>
      <c r="AP223" s="127"/>
      <c r="AQ223" s="127"/>
      <c r="AR223" s="99">
        <f>SUM(AF223:AQ223)</f>
        <v>0</v>
      </c>
    </row>
    <row r="224" spans="3:44" ht="12.75">
      <c r="C224" s="87" t="s">
        <v>166</v>
      </c>
      <c r="R224" s="126"/>
      <c r="S224" s="126"/>
      <c r="T224" s="126"/>
      <c r="U224" s="126"/>
      <c r="V224" s="126"/>
      <c r="W224" s="127"/>
      <c r="X224" s="127"/>
      <c r="Y224" s="127"/>
      <c r="Z224" s="127"/>
      <c r="AA224" s="127"/>
      <c r="AB224" s="127"/>
      <c r="AC224" s="127"/>
      <c r="AD224" s="99">
        <f>SUM(R224:AC224)</f>
        <v>0</v>
      </c>
      <c r="AE224" s="83"/>
      <c r="AF224" s="126"/>
      <c r="AG224" s="126"/>
      <c r="AH224" s="126"/>
      <c r="AI224" s="126"/>
      <c r="AJ224" s="126"/>
      <c r="AK224" s="127"/>
      <c r="AL224" s="127"/>
      <c r="AM224" s="127"/>
      <c r="AN224" s="127"/>
      <c r="AO224" s="127"/>
      <c r="AP224" s="127"/>
      <c r="AQ224" s="127"/>
      <c r="AR224" s="99">
        <f>SUM(AF224:AQ224)</f>
        <v>0</v>
      </c>
    </row>
    <row r="225" spans="2:44" ht="12.75">
      <c r="B225" s="87" t="s">
        <v>167</v>
      </c>
      <c r="R225" s="126"/>
      <c r="S225" s="126"/>
      <c r="T225" s="126"/>
      <c r="U225" s="126"/>
      <c r="V225" s="126"/>
      <c r="W225" s="127"/>
      <c r="X225" s="127"/>
      <c r="Y225" s="127"/>
      <c r="Z225" s="127"/>
      <c r="AA225" s="127"/>
      <c r="AB225" s="127"/>
      <c r="AC225" s="127"/>
      <c r="AD225" s="99">
        <f>SUM(R225:AC225)</f>
        <v>0</v>
      </c>
      <c r="AE225" s="83"/>
      <c r="AF225" s="126"/>
      <c r="AG225" s="126"/>
      <c r="AH225" s="126"/>
      <c r="AI225" s="126"/>
      <c r="AJ225" s="126"/>
      <c r="AK225" s="127"/>
      <c r="AL225" s="127"/>
      <c r="AM225" s="127"/>
      <c r="AN225" s="127"/>
      <c r="AO225" s="127"/>
      <c r="AP225" s="127"/>
      <c r="AQ225" s="127"/>
      <c r="AR225" s="99">
        <f>SUM(AF225:AQ225)</f>
        <v>0</v>
      </c>
    </row>
    <row r="226" spans="32:36" ht="12.75">
      <c r="AF226" s="88"/>
      <c r="AG226" s="88"/>
      <c r="AH226" s="94"/>
      <c r="AI226" s="94"/>
      <c r="AJ226" s="94"/>
    </row>
    <row r="227" spans="32:36" ht="33" customHeight="1">
      <c r="AF227" s="88"/>
      <c r="AG227" s="88"/>
      <c r="AH227" s="94"/>
      <c r="AI227" s="94"/>
      <c r="AJ227" s="94"/>
    </row>
    <row r="228" spans="1:36" ht="15.75">
      <c r="A228" s="6" t="s">
        <v>241</v>
      </c>
      <c r="AF228" s="88"/>
      <c r="AG228" s="88"/>
      <c r="AH228" s="94"/>
      <c r="AI228" s="94"/>
      <c r="AJ228" s="94"/>
    </row>
    <row r="229" spans="2:36" ht="12.75">
      <c r="B229" s="87" t="s">
        <v>109</v>
      </c>
      <c r="AF229" s="88"/>
      <c r="AG229" s="88"/>
      <c r="AH229" s="94"/>
      <c r="AI229" s="94"/>
      <c r="AJ229" s="94"/>
    </row>
    <row r="230" spans="3:44" ht="12.75">
      <c r="C230" s="87" t="s">
        <v>395</v>
      </c>
      <c r="R230" s="126"/>
      <c r="S230" s="126"/>
      <c r="T230" s="126"/>
      <c r="U230" s="126"/>
      <c r="V230" s="126"/>
      <c r="W230" s="127"/>
      <c r="X230" s="127"/>
      <c r="Y230" s="127"/>
      <c r="Z230" s="127"/>
      <c r="AA230" s="127"/>
      <c r="AB230" s="127"/>
      <c r="AC230" s="127"/>
      <c r="AD230" s="99">
        <f>SUM(R230:AC230)</f>
        <v>0</v>
      </c>
      <c r="AF230" s="126"/>
      <c r="AG230" s="126"/>
      <c r="AH230" s="126"/>
      <c r="AI230" s="126"/>
      <c r="AJ230" s="126"/>
      <c r="AK230" s="127"/>
      <c r="AL230" s="127"/>
      <c r="AM230" s="127"/>
      <c r="AN230" s="127"/>
      <c r="AO230" s="127"/>
      <c r="AP230" s="127"/>
      <c r="AQ230" s="127"/>
      <c r="AR230" s="99">
        <f>SUM(AF230:AQ230)</f>
        <v>0</v>
      </c>
    </row>
    <row r="231" spans="3:44" ht="12.75">
      <c r="C231" s="87" t="s">
        <v>188</v>
      </c>
      <c r="R231" s="126"/>
      <c r="S231" s="126"/>
      <c r="T231" s="126"/>
      <c r="U231" s="126"/>
      <c r="V231" s="126"/>
      <c r="W231" s="127"/>
      <c r="X231" s="127"/>
      <c r="Y231" s="127"/>
      <c r="Z231" s="127"/>
      <c r="AA231" s="127"/>
      <c r="AB231" s="127"/>
      <c r="AC231" s="127"/>
      <c r="AD231" s="99">
        <f>SUM(R231:AC231)</f>
        <v>0</v>
      </c>
      <c r="AF231" s="126"/>
      <c r="AG231" s="126"/>
      <c r="AH231" s="126"/>
      <c r="AI231" s="126"/>
      <c r="AJ231" s="126"/>
      <c r="AK231" s="127"/>
      <c r="AL231" s="127"/>
      <c r="AM231" s="127"/>
      <c r="AN231" s="127"/>
      <c r="AO231" s="127"/>
      <c r="AP231" s="127"/>
      <c r="AQ231" s="127"/>
      <c r="AR231" s="99">
        <f>SUM(AF231:AQ231)</f>
        <v>0</v>
      </c>
    </row>
    <row r="232" spans="3:44" ht="12.75">
      <c r="C232" s="87" t="s">
        <v>189</v>
      </c>
      <c r="R232" s="126"/>
      <c r="S232" s="126"/>
      <c r="T232" s="126"/>
      <c r="U232" s="126"/>
      <c r="V232" s="126"/>
      <c r="W232" s="127"/>
      <c r="X232" s="127"/>
      <c r="Y232" s="127"/>
      <c r="Z232" s="127"/>
      <c r="AA232" s="127"/>
      <c r="AB232" s="127"/>
      <c r="AC232" s="127"/>
      <c r="AD232" s="99">
        <f>SUM(R232:AC232)</f>
        <v>0</v>
      </c>
      <c r="AF232" s="126"/>
      <c r="AG232" s="126"/>
      <c r="AH232" s="126"/>
      <c r="AI232" s="126"/>
      <c r="AJ232" s="126"/>
      <c r="AK232" s="127"/>
      <c r="AL232" s="127"/>
      <c r="AM232" s="127"/>
      <c r="AN232" s="127"/>
      <c r="AO232" s="127"/>
      <c r="AP232" s="127"/>
      <c r="AQ232" s="127"/>
      <c r="AR232" s="99">
        <f>SUM(AF232:AQ232)</f>
        <v>0</v>
      </c>
    </row>
    <row r="233" spans="3:44" ht="12.75">
      <c r="C233" s="87" t="s">
        <v>190</v>
      </c>
      <c r="R233" s="126"/>
      <c r="S233" s="126"/>
      <c r="T233" s="126"/>
      <c r="U233" s="126"/>
      <c r="V233" s="126"/>
      <c r="W233" s="127"/>
      <c r="X233" s="127"/>
      <c r="Y233" s="127"/>
      <c r="Z233" s="127"/>
      <c r="AA233" s="127"/>
      <c r="AB233" s="127"/>
      <c r="AC233" s="127"/>
      <c r="AD233" s="99">
        <f>SUM(R233:AC233)</f>
        <v>0</v>
      </c>
      <c r="AF233" s="126"/>
      <c r="AG233" s="126"/>
      <c r="AH233" s="126"/>
      <c r="AI233" s="126"/>
      <c r="AJ233" s="126"/>
      <c r="AK233" s="127"/>
      <c r="AL233" s="127"/>
      <c r="AM233" s="127"/>
      <c r="AN233" s="127"/>
      <c r="AO233" s="127"/>
      <c r="AP233" s="127"/>
      <c r="AQ233" s="127"/>
      <c r="AR233" s="99">
        <f>SUM(AF233:AQ233)</f>
        <v>0</v>
      </c>
    </row>
    <row r="234" spans="3:44" ht="12.75">
      <c r="C234" s="87" t="s">
        <v>101</v>
      </c>
      <c r="R234" s="126"/>
      <c r="S234" s="126"/>
      <c r="T234" s="126"/>
      <c r="U234" s="126"/>
      <c r="V234" s="126"/>
      <c r="W234" s="127"/>
      <c r="X234" s="127"/>
      <c r="Y234" s="127"/>
      <c r="Z234" s="127"/>
      <c r="AA234" s="127"/>
      <c r="AB234" s="127"/>
      <c r="AC234" s="127"/>
      <c r="AD234" s="99">
        <f>SUM(R234:AC234)</f>
        <v>0</v>
      </c>
      <c r="AF234" s="126"/>
      <c r="AG234" s="126"/>
      <c r="AH234" s="126"/>
      <c r="AI234" s="126"/>
      <c r="AJ234" s="126"/>
      <c r="AK234" s="127"/>
      <c r="AL234" s="127"/>
      <c r="AM234" s="127"/>
      <c r="AN234" s="127"/>
      <c r="AO234" s="127"/>
      <c r="AP234" s="127"/>
      <c r="AQ234" s="127"/>
      <c r="AR234" s="99">
        <f>SUM(AF234:AQ234)</f>
        <v>0</v>
      </c>
    </row>
    <row r="235" spans="2:36" ht="12.75">
      <c r="B235" s="87" t="s">
        <v>192</v>
      </c>
      <c r="AF235" s="88"/>
      <c r="AG235" s="88"/>
      <c r="AH235" s="94"/>
      <c r="AI235" s="94"/>
      <c r="AJ235" s="94"/>
    </row>
    <row r="236" spans="2:44" ht="12.75">
      <c r="B236" s="87"/>
      <c r="C236" s="87" t="s">
        <v>193</v>
      </c>
      <c r="R236" s="126"/>
      <c r="S236" s="126"/>
      <c r="T236" s="126"/>
      <c r="U236" s="126"/>
      <c r="V236" s="126"/>
      <c r="W236" s="127"/>
      <c r="X236" s="127"/>
      <c r="Y236" s="127"/>
      <c r="Z236" s="127"/>
      <c r="AA236" s="127"/>
      <c r="AB236" s="127"/>
      <c r="AC236" s="127"/>
      <c r="AD236" s="99">
        <f>SUM(R236:AC236)</f>
        <v>0</v>
      </c>
      <c r="AF236" s="126"/>
      <c r="AG236" s="126"/>
      <c r="AH236" s="126"/>
      <c r="AI236" s="126"/>
      <c r="AJ236" s="126"/>
      <c r="AK236" s="127"/>
      <c r="AL236" s="127"/>
      <c r="AM236" s="127"/>
      <c r="AN236" s="127"/>
      <c r="AO236" s="127"/>
      <c r="AP236" s="127"/>
      <c r="AQ236" s="127"/>
      <c r="AR236" s="99">
        <f>SUM(AF236:AQ236)</f>
        <v>0</v>
      </c>
    </row>
    <row r="237" spans="2:44" ht="12.75">
      <c r="B237" s="87"/>
      <c r="C237" s="87" t="s">
        <v>194</v>
      </c>
      <c r="R237" s="126"/>
      <c r="S237" s="126"/>
      <c r="T237" s="126"/>
      <c r="U237" s="126"/>
      <c r="V237" s="126"/>
      <c r="W237" s="127"/>
      <c r="X237" s="127"/>
      <c r="Y237" s="127"/>
      <c r="Z237" s="127"/>
      <c r="AA237" s="127"/>
      <c r="AB237" s="127"/>
      <c r="AC237" s="127"/>
      <c r="AD237" s="99">
        <f>SUM(R237:AC237)</f>
        <v>0</v>
      </c>
      <c r="AF237" s="126"/>
      <c r="AG237" s="126"/>
      <c r="AH237" s="126"/>
      <c r="AI237" s="126"/>
      <c r="AJ237" s="126"/>
      <c r="AK237" s="127"/>
      <c r="AL237" s="127"/>
      <c r="AM237" s="127"/>
      <c r="AN237" s="127"/>
      <c r="AO237" s="127"/>
      <c r="AP237" s="127"/>
      <c r="AQ237" s="127"/>
      <c r="AR237" s="99">
        <f>SUM(AF237:AQ237)</f>
        <v>0</v>
      </c>
    </row>
    <row r="238" spans="2:44" ht="12.75">
      <c r="B238" s="87"/>
      <c r="C238" s="87" t="s">
        <v>247</v>
      </c>
      <c r="R238" s="126"/>
      <c r="S238" s="126"/>
      <c r="T238" s="126"/>
      <c r="U238" s="126"/>
      <c r="V238" s="126"/>
      <c r="W238" s="127"/>
      <c r="X238" s="127"/>
      <c r="Y238" s="127"/>
      <c r="Z238" s="127"/>
      <c r="AA238" s="127"/>
      <c r="AB238" s="127"/>
      <c r="AC238" s="127"/>
      <c r="AD238" s="99">
        <f>SUM(R238:AC238)</f>
        <v>0</v>
      </c>
      <c r="AF238" s="126"/>
      <c r="AG238" s="126"/>
      <c r="AH238" s="126"/>
      <c r="AI238" s="126"/>
      <c r="AJ238" s="126"/>
      <c r="AK238" s="127"/>
      <c r="AL238" s="127"/>
      <c r="AM238" s="127"/>
      <c r="AN238" s="127"/>
      <c r="AO238" s="127"/>
      <c r="AP238" s="127"/>
      <c r="AQ238" s="127"/>
      <c r="AR238" s="99">
        <f>SUM(AF238:AQ238)</f>
        <v>0</v>
      </c>
    </row>
    <row r="239" spans="2:44" ht="12.75">
      <c r="B239" s="87"/>
      <c r="C239" s="87" t="s">
        <v>195</v>
      </c>
      <c r="R239" s="126"/>
      <c r="S239" s="126"/>
      <c r="T239" s="126"/>
      <c r="U239" s="126"/>
      <c r="V239" s="126"/>
      <c r="W239" s="127"/>
      <c r="X239" s="127"/>
      <c r="Y239" s="127"/>
      <c r="Z239" s="127"/>
      <c r="AA239" s="127"/>
      <c r="AB239" s="127"/>
      <c r="AC239" s="127"/>
      <c r="AD239" s="99">
        <f>SUM(R239:AC239)</f>
        <v>0</v>
      </c>
      <c r="AF239" s="126"/>
      <c r="AG239" s="126"/>
      <c r="AH239" s="126"/>
      <c r="AI239" s="126"/>
      <c r="AJ239" s="126"/>
      <c r="AK239" s="127"/>
      <c r="AL239" s="127"/>
      <c r="AM239" s="127"/>
      <c r="AN239" s="127"/>
      <c r="AO239" s="127"/>
      <c r="AP239" s="127"/>
      <c r="AQ239" s="127"/>
      <c r="AR239" s="99">
        <f>SUM(AF239:AQ239)</f>
        <v>0</v>
      </c>
    </row>
    <row r="240" spans="2:44" ht="12.75">
      <c r="B240" s="87"/>
      <c r="C240" s="87" t="s">
        <v>101</v>
      </c>
      <c r="R240" s="126"/>
      <c r="S240" s="126"/>
      <c r="T240" s="126"/>
      <c r="U240" s="126"/>
      <c r="V240" s="126"/>
      <c r="W240" s="127"/>
      <c r="X240" s="127"/>
      <c r="Y240" s="127"/>
      <c r="Z240" s="127"/>
      <c r="AA240" s="127"/>
      <c r="AB240" s="127"/>
      <c r="AC240" s="127"/>
      <c r="AD240" s="99">
        <f>SUM(R240:AC240)</f>
        <v>0</v>
      </c>
      <c r="AF240" s="126"/>
      <c r="AG240" s="126"/>
      <c r="AH240" s="126"/>
      <c r="AI240" s="126"/>
      <c r="AJ240" s="126"/>
      <c r="AK240" s="127"/>
      <c r="AL240" s="127"/>
      <c r="AM240" s="127"/>
      <c r="AN240" s="127"/>
      <c r="AO240" s="127"/>
      <c r="AP240" s="127"/>
      <c r="AQ240" s="127"/>
      <c r="AR240" s="99">
        <f>SUM(AF240:AQ240)</f>
        <v>0</v>
      </c>
    </row>
    <row r="241" spans="2:36" ht="12.75">
      <c r="B241" s="87" t="s">
        <v>4</v>
      </c>
      <c r="AF241" s="88"/>
      <c r="AG241" s="88"/>
      <c r="AH241" s="94"/>
      <c r="AI241" s="94"/>
      <c r="AJ241" s="94"/>
    </row>
    <row r="242" spans="2:44" ht="12.75">
      <c r="B242" s="87"/>
      <c r="C242" s="87" t="s">
        <v>123</v>
      </c>
      <c r="R242" s="126"/>
      <c r="S242" s="126"/>
      <c r="T242" s="126"/>
      <c r="U242" s="126"/>
      <c r="V242" s="126"/>
      <c r="W242" s="127"/>
      <c r="X242" s="127"/>
      <c r="Y242" s="127"/>
      <c r="Z242" s="127"/>
      <c r="AA242" s="127"/>
      <c r="AB242" s="127"/>
      <c r="AC242" s="127"/>
      <c r="AD242" s="99">
        <f aca="true" t="shared" si="118" ref="AD242:AD247">SUM(R242:AC242)</f>
        <v>0</v>
      </c>
      <c r="AF242" s="126"/>
      <c r="AG242" s="126"/>
      <c r="AH242" s="126"/>
      <c r="AI242" s="126"/>
      <c r="AJ242" s="126"/>
      <c r="AK242" s="127"/>
      <c r="AL242" s="127"/>
      <c r="AM242" s="127"/>
      <c r="AN242" s="127"/>
      <c r="AO242" s="127"/>
      <c r="AP242" s="127"/>
      <c r="AQ242" s="127"/>
      <c r="AR242" s="99">
        <f aca="true" t="shared" si="119" ref="AR242:AR247">SUM(AF242:AQ242)</f>
        <v>0</v>
      </c>
    </row>
    <row r="243" spans="2:44" ht="12.75">
      <c r="B243" s="87"/>
      <c r="C243" s="87" t="s">
        <v>396</v>
      </c>
      <c r="R243" s="126"/>
      <c r="S243" s="126"/>
      <c r="T243" s="126"/>
      <c r="U243" s="126"/>
      <c r="V243" s="126"/>
      <c r="W243" s="127"/>
      <c r="X243" s="127"/>
      <c r="Y243" s="127"/>
      <c r="Z243" s="127"/>
      <c r="AA243" s="127"/>
      <c r="AB243" s="127"/>
      <c r="AC243" s="127"/>
      <c r="AD243" s="99">
        <f t="shared" si="118"/>
        <v>0</v>
      </c>
      <c r="AF243" s="126"/>
      <c r="AG243" s="126"/>
      <c r="AH243" s="126"/>
      <c r="AI243" s="126"/>
      <c r="AJ243" s="126"/>
      <c r="AK243" s="127"/>
      <c r="AL243" s="127"/>
      <c r="AM243" s="127"/>
      <c r="AN243" s="127"/>
      <c r="AO243" s="127"/>
      <c r="AP243" s="127"/>
      <c r="AQ243" s="127"/>
      <c r="AR243" s="99">
        <f t="shared" si="119"/>
        <v>0</v>
      </c>
    </row>
    <row r="244" spans="2:44" ht="12.75">
      <c r="B244" s="87"/>
      <c r="C244" s="87" t="s">
        <v>196</v>
      </c>
      <c r="R244" s="126"/>
      <c r="S244" s="126"/>
      <c r="T244" s="126"/>
      <c r="U244" s="126"/>
      <c r="V244" s="126"/>
      <c r="W244" s="127"/>
      <c r="X244" s="127"/>
      <c r="Y244" s="127"/>
      <c r="Z244" s="127"/>
      <c r="AA244" s="127"/>
      <c r="AB244" s="127"/>
      <c r="AC244" s="127"/>
      <c r="AD244" s="99">
        <f t="shared" si="118"/>
        <v>0</v>
      </c>
      <c r="AF244" s="126"/>
      <c r="AG244" s="126"/>
      <c r="AH244" s="126"/>
      <c r="AI244" s="126"/>
      <c r="AJ244" s="126"/>
      <c r="AK244" s="127"/>
      <c r="AL244" s="127"/>
      <c r="AM244" s="127"/>
      <c r="AN244" s="127"/>
      <c r="AO244" s="127"/>
      <c r="AP244" s="127"/>
      <c r="AQ244" s="127"/>
      <c r="AR244" s="99">
        <f t="shared" si="119"/>
        <v>0</v>
      </c>
    </row>
    <row r="245" spans="2:44" ht="12.75">
      <c r="B245" s="87"/>
      <c r="C245" s="87" t="s">
        <v>197</v>
      </c>
      <c r="R245" s="126"/>
      <c r="S245" s="126"/>
      <c r="T245" s="126"/>
      <c r="U245" s="126"/>
      <c r="V245" s="126"/>
      <c r="W245" s="127"/>
      <c r="X245" s="127"/>
      <c r="Y245" s="127"/>
      <c r="Z245" s="127"/>
      <c r="AA245" s="127"/>
      <c r="AB245" s="127"/>
      <c r="AC245" s="127"/>
      <c r="AD245" s="99">
        <f t="shared" si="118"/>
        <v>0</v>
      </c>
      <c r="AF245" s="126"/>
      <c r="AG245" s="126"/>
      <c r="AH245" s="126"/>
      <c r="AI245" s="126"/>
      <c r="AJ245" s="126"/>
      <c r="AK245" s="127"/>
      <c r="AL245" s="127"/>
      <c r="AM245" s="127"/>
      <c r="AN245" s="127"/>
      <c r="AO245" s="127"/>
      <c r="AP245" s="127"/>
      <c r="AQ245" s="127"/>
      <c r="AR245" s="99">
        <f t="shared" si="119"/>
        <v>0</v>
      </c>
    </row>
    <row r="246" spans="2:44" ht="12.75">
      <c r="B246" s="87"/>
      <c r="C246" s="87" t="s">
        <v>202</v>
      </c>
      <c r="R246" s="126"/>
      <c r="S246" s="126"/>
      <c r="T246" s="126"/>
      <c r="U246" s="126"/>
      <c r="V246" s="126"/>
      <c r="W246" s="127"/>
      <c r="X246" s="127"/>
      <c r="Y246" s="127"/>
      <c r="Z246" s="127"/>
      <c r="AA246" s="127"/>
      <c r="AB246" s="127"/>
      <c r="AC246" s="127"/>
      <c r="AD246" s="99">
        <f t="shared" si="118"/>
        <v>0</v>
      </c>
      <c r="AF246" s="126"/>
      <c r="AG246" s="126"/>
      <c r="AH246" s="126"/>
      <c r="AI246" s="126"/>
      <c r="AJ246" s="126"/>
      <c r="AK246" s="127"/>
      <c r="AL246" s="127"/>
      <c r="AM246" s="127"/>
      <c r="AN246" s="127"/>
      <c r="AO246" s="127"/>
      <c r="AP246" s="127"/>
      <c r="AQ246" s="127"/>
      <c r="AR246" s="99">
        <f t="shared" si="119"/>
        <v>0</v>
      </c>
    </row>
    <row r="247" spans="2:44" ht="12.75">
      <c r="B247" s="87"/>
      <c r="C247" s="87" t="s">
        <v>198</v>
      </c>
      <c r="R247" s="126"/>
      <c r="S247" s="126"/>
      <c r="T247" s="126"/>
      <c r="U247" s="126"/>
      <c r="V247" s="126"/>
      <c r="W247" s="127"/>
      <c r="X247" s="127"/>
      <c r="Y247" s="127"/>
      <c r="Z247" s="127"/>
      <c r="AA247" s="127"/>
      <c r="AB247" s="127"/>
      <c r="AC247" s="127"/>
      <c r="AD247" s="99">
        <f t="shared" si="118"/>
        <v>0</v>
      </c>
      <c r="AF247" s="126"/>
      <c r="AG247" s="126"/>
      <c r="AH247" s="126"/>
      <c r="AI247" s="126"/>
      <c r="AJ247" s="126"/>
      <c r="AK247" s="127"/>
      <c r="AL247" s="127"/>
      <c r="AM247" s="127"/>
      <c r="AN247" s="127"/>
      <c r="AO247" s="127"/>
      <c r="AP247" s="127"/>
      <c r="AQ247" s="127"/>
      <c r="AR247" s="99">
        <f t="shared" si="119"/>
        <v>0</v>
      </c>
    </row>
    <row r="248" spans="2:36" ht="12.75">
      <c r="B248" s="87" t="s">
        <v>199</v>
      </c>
      <c r="AF248" s="88"/>
      <c r="AG248" s="88"/>
      <c r="AH248" s="94"/>
      <c r="AI248" s="94"/>
      <c r="AJ248" s="94"/>
    </row>
    <row r="249" spans="2:44" ht="12.75">
      <c r="B249" s="87"/>
      <c r="C249" s="87" t="s">
        <v>0</v>
      </c>
      <c r="R249" s="126"/>
      <c r="S249" s="126"/>
      <c r="T249" s="126"/>
      <c r="U249" s="126"/>
      <c r="V249" s="126"/>
      <c r="W249" s="127"/>
      <c r="X249" s="127"/>
      <c r="Y249" s="127"/>
      <c r="Z249" s="127"/>
      <c r="AA249" s="127"/>
      <c r="AB249" s="127"/>
      <c r="AC249" s="127"/>
      <c r="AD249" s="99">
        <f>SUM(R249:AC249)</f>
        <v>0</v>
      </c>
      <c r="AF249" s="126"/>
      <c r="AG249" s="126"/>
      <c r="AH249" s="126"/>
      <c r="AI249" s="126"/>
      <c r="AJ249" s="126"/>
      <c r="AK249" s="127"/>
      <c r="AL249" s="127"/>
      <c r="AM249" s="127"/>
      <c r="AN249" s="127"/>
      <c r="AO249" s="127"/>
      <c r="AP249" s="127"/>
      <c r="AQ249" s="127"/>
      <c r="AR249" s="99">
        <f>SUM(AF249:AQ249)</f>
        <v>0</v>
      </c>
    </row>
    <row r="250" spans="2:44" ht="12.75">
      <c r="B250" s="87"/>
      <c r="C250" s="87" t="s">
        <v>200</v>
      </c>
      <c r="R250" s="126"/>
      <c r="S250" s="126"/>
      <c r="T250" s="126"/>
      <c r="U250" s="126"/>
      <c r="V250" s="126"/>
      <c r="W250" s="127"/>
      <c r="X250" s="127"/>
      <c r="Y250" s="127"/>
      <c r="Z250" s="127"/>
      <c r="AA250" s="127"/>
      <c r="AB250" s="127"/>
      <c r="AC250" s="127"/>
      <c r="AD250" s="99">
        <f>SUM(R250:AC250)</f>
        <v>0</v>
      </c>
      <c r="AF250" s="126"/>
      <c r="AG250" s="126"/>
      <c r="AH250" s="126"/>
      <c r="AI250" s="126"/>
      <c r="AJ250" s="126"/>
      <c r="AK250" s="127"/>
      <c r="AL250" s="127"/>
      <c r="AM250" s="127"/>
      <c r="AN250" s="127"/>
      <c r="AO250" s="127"/>
      <c r="AP250" s="127"/>
      <c r="AQ250" s="127"/>
      <c r="AR250" s="99">
        <f>SUM(AF250:AQ250)</f>
        <v>0</v>
      </c>
    </row>
    <row r="251" spans="2:44" ht="12.75">
      <c r="B251" s="87"/>
      <c r="C251" s="87" t="s">
        <v>201</v>
      </c>
      <c r="R251" s="126"/>
      <c r="S251" s="126"/>
      <c r="T251" s="126"/>
      <c r="U251" s="126"/>
      <c r="V251" s="126"/>
      <c r="W251" s="127"/>
      <c r="X251" s="127"/>
      <c r="Y251" s="127"/>
      <c r="Z251" s="127"/>
      <c r="AA251" s="127"/>
      <c r="AB251" s="127"/>
      <c r="AC251" s="127"/>
      <c r="AD251" s="99">
        <f>SUM(R251:AC251)</f>
        <v>0</v>
      </c>
      <c r="AF251" s="126"/>
      <c r="AG251" s="126"/>
      <c r="AH251" s="126"/>
      <c r="AI251" s="126"/>
      <c r="AJ251" s="126"/>
      <c r="AK251" s="127"/>
      <c r="AL251" s="127"/>
      <c r="AM251" s="127"/>
      <c r="AN251" s="127"/>
      <c r="AO251" s="127"/>
      <c r="AP251" s="127"/>
      <c r="AQ251" s="127"/>
      <c r="AR251" s="99">
        <f>SUM(AF251:AQ251)</f>
        <v>0</v>
      </c>
    </row>
    <row r="252" spans="2:36" ht="12.75">
      <c r="B252" s="87" t="s">
        <v>5</v>
      </c>
      <c r="AF252" s="88"/>
      <c r="AG252" s="88"/>
      <c r="AH252" s="94"/>
      <c r="AI252" s="94"/>
      <c r="AJ252" s="94"/>
    </row>
    <row r="253" spans="2:44" ht="12.75">
      <c r="B253" s="87"/>
      <c r="C253" s="87" t="s">
        <v>203</v>
      </c>
      <c r="R253" s="126"/>
      <c r="S253" s="126"/>
      <c r="T253" s="126"/>
      <c r="U253" s="126"/>
      <c r="V253" s="126"/>
      <c r="W253" s="127"/>
      <c r="X253" s="127"/>
      <c r="Y253" s="127"/>
      <c r="Z253" s="127"/>
      <c r="AA253" s="127"/>
      <c r="AB253" s="127"/>
      <c r="AC253" s="127"/>
      <c r="AD253" s="99">
        <f>SUM(R253:AC253)</f>
        <v>0</v>
      </c>
      <c r="AF253" s="126"/>
      <c r="AG253" s="126"/>
      <c r="AH253" s="126"/>
      <c r="AI253" s="126"/>
      <c r="AJ253" s="126"/>
      <c r="AK253" s="127"/>
      <c r="AL253" s="127"/>
      <c r="AM253" s="127"/>
      <c r="AN253" s="127"/>
      <c r="AO253" s="127"/>
      <c r="AP253" s="127"/>
      <c r="AQ253" s="127"/>
      <c r="AR253" s="99">
        <f>SUM(AF253:AQ253)</f>
        <v>0</v>
      </c>
    </row>
    <row r="254" spans="3:44" ht="12.75">
      <c r="C254" s="87" t="s">
        <v>204</v>
      </c>
      <c r="R254" s="126"/>
      <c r="S254" s="126"/>
      <c r="T254" s="126"/>
      <c r="U254" s="126"/>
      <c r="V254" s="126"/>
      <c r="W254" s="127"/>
      <c r="X254" s="127"/>
      <c r="Y254" s="127"/>
      <c r="Z254" s="127"/>
      <c r="AA254" s="127"/>
      <c r="AB254" s="127"/>
      <c r="AC254" s="127"/>
      <c r="AD254" s="99">
        <f>SUM(R254:AC254)</f>
        <v>0</v>
      </c>
      <c r="AF254" s="126"/>
      <c r="AG254" s="126"/>
      <c r="AH254" s="126"/>
      <c r="AI254" s="126"/>
      <c r="AJ254" s="126"/>
      <c r="AK254" s="127"/>
      <c r="AL254" s="127"/>
      <c r="AM254" s="127"/>
      <c r="AN254" s="127"/>
      <c r="AO254" s="127"/>
      <c r="AP254" s="127"/>
      <c r="AQ254" s="127"/>
      <c r="AR254" s="99">
        <f>SUM(AF254:AQ254)</f>
        <v>0</v>
      </c>
    </row>
    <row r="255" spans="3:44" ht="12.75">
      <c r="C255" s="87" t="s">
        <v>205</v>
      </c>
      <c r="R255" s="126"/>
      <c r="S255" s="126"/>
      <c r="T255" s="126"/>
      <c r="U255" s="126"/>
      <c r="V255" s="126"/>
      <c r="W255" s="127"/>
      <c r="X255" s="127"/>
      <c r="Y255" s="127"/>
      <c r="Z255" s="127"/>
      <c r="AA255" s="127"/>
      <c r="AB255" s="127"/>
      <c r="AC255" s="127"/>
      <c r="AD255" s="99">
        <f>SUM(R255:AC255)</f>
        <v>0</v>
      </c>
      <c r="AF255" s="126"/>
      <c r="AG255" s="126"/>
      <c r="AH255" s="126"/>
      <c r="AI255" s="126"/>
      <c r="AJ255" s="126"/>
      <c r="AK255" s="127"/>
      <c r="AL255" s="127"/>
      <c r="AM255" s="127"/>
      <c r="AN255" s="127"/>
      <c r="AO255" s="127"/>
      <c r="AP255" s="127"/>
      <c r="AQ255" s="127"/>
      <c r="AR255" s="99">
        <f>SUM(AF255:AQ255)</f>
        <v>0</v>
      </c>
    </row>
    <row r="256" spans="2:36" ht="12.75">
      <c r="B256" s="87" t="s">
        <v>226</v>
      </c>
      <c r="AF256" s="88"/>
      <c r="AG256" s="88"/>
      <c r="AH256" s="94"/>
      <c r="AI256" s="94"/>
      <c r="AJ256" s="94"/>
    </row>
    <row r="257" spans="3:44" ht="12.75">
      <c r="C257" s="87" t="s">
        <v>227</v>
      </c>
      <c r="R257" s="126"/>
      <c r="S257" s="126"/>
      <c r="T257" s="126"/>
      <c r="U257" s="126"/>
      <c r="V257" s="126"/>
      <c r="W257" s="127"/>
      <c r="X257" s="127"/>
      <c r="Y257" s="127"/>
      <c r="Z257" s="127"/>
      <c r="AA257" s="127"/>
      <c r="AB257" s="127"/>
      <c r="AC257" s="127"/>
      <c r="AD257" s="99">
        <f aca="true" t="shared" si="120" ref="AD257:AD262">SUM(R257:AC257)</f>
        <v>0</v>
      </c>
      <c r="AF257" s="126"/>
      <c r="AG257" s="126"/>
      <c r="AH257" s="126"/>
      <c r="AI257" s="126"/>
      <c r="AJ257" s="126"/>
      <c r="AK257" s="127"/>
      <c r="AL257" s="127"/>
      <c r="AM257" s="127"/>
      <c r="AN257" s="127"/>
      <c r="AO257" s="127"/>
      <c r="AP257" s="127"/>
      <c r="AQ257" s="127"/>
      <c r="AR257" s="99">
        <f aca="true" t="shared" si="121" ref="AR257:AR262">SUM(AF257:AQ257)</f>
        <v>0</v>
      </c>
    </row>
    <row r="258" spans="3:44" ht="12.75">
      <c r="C258" s="87" t="s">
        <v>228</v>
      </c>
      <c r="R258" s="126"/>
      <c r="S258" s="126"/>
      <c r="T258" s="126"/>
      <c r="U258" s="126"/>
      <c r="V258" s="126"/>
      <c r="W258" s="127"/>
      <c r="X258" s="127"/>
      <c r="Y258" s="127"/>
      <c r="Z258" s="127"/>
      <c r="AA258" s="127"/>
      <c r="AB258" s="127"/>
      <c r="AC258" s="127"/>
      <c r="AD258" s="99">
        <f t="shared" si="120"/>
        <v>0</v>
      </c>
      <c r="AF258" s="126"/>
      <c r="AG258" s="126"/>
      <c r="AH258" s="126"/>
      <c r="AI258" s="126"/>
      <c r="AJ258" s="126"/>
      <c r="AK258" s="127"/>
      <c r="AL258" s="127"/>
      <c r="AM258" s="127"/>
      <c r="AN258" s="127"/>
      <c r="AO258" s="127"/>
      <c r="AP258" s="127"/>
      <c r="AQ258" s="127"/>
      <c r="AR258" s="99">
        <f t="shared" si="121"/>
        <v>0</v>
      </c>
    </row>
    <row r="259" spans="3:44" ht="12.75">
      <c r="C259" s="87" t="s">
        <v>109</v>
      </c>
      <c r="R259" s="126"/>
      <c r="S259" s="126"/>
      <c r="T259" s="126"/>
      <c r="U259" s="126"/>
      <c r="V259" s="126"/>
      <c r="W259" s="127"/>
      <c r="X259" s="127"/>
      <c r="Y259" s="127"/>
      <c r="Z259" s="127"/>
      <c r="AA259" s="127"/>
      <c r="AB259" s="127"/>
      <c r="AC259" s="127"/>
      <c r="AD259" s="99">
        <f t="shared" si="120"/>
        <v>0</v>
      </c>
      <c r="AF259" s="126"/>
      <c r="AG259" s="126"/>
      <c r="AH259" s="126"/>
      <c r="AI259" s="126"/>
      <c r="AJ259" s="126"/>
      <c r="AK259" s="127"/>
      <c r="AL259" s="127"/>
      <c r="AM259" s="127"/>
      <c r="AN259" s="127"/>
      <c r="AO259" s="127"/>
      <c r="AP259" s="127"/>
      <c r="AQ259" s="127"/>
      <c r="AR259" s="99">
        <f t="shared" si="121"/>
        <v>0</v>
      </c>
    </row>
    <row r="260" spans="3:44" ht="12.75">
      <c r="C260" s="87" t="s">
        <v>229</v>
      </c>
      <c r="R260" s="126"/>
      <c r="S260" s="126"/>
      <c r="T260" s="126"/>
      <c r="U260" s="126"/>
      <c r="V260" s="126"/>
      <c r="W260" s="127"/>
      <c r="X260" s="127"/>
      <c r="Y260" s="127"/>
      <c r="Z260" s="127"/>
      <c r="AA260" s="127"/>
      <c r="AB260" s="127"/>
      <c r="AC260" s="127"/>
      <c r="AD260" s="99">
        <f t="shared" si="120"/>
        <v>0</v>
      </c>
      <c r="AF260" s="126"/>
      <c r="AG260" s="126"/>
      <c r="AH260" s="126"/>
      <c r="AI260" s="126"/>
      <c r="AJ260" s="126"/>
      <c r="AK260" s="127"/>
      <c r="AL260" s="127"/>
      <c r="AM260" s="127"/>
      <c r="AN260" s="127"/>
      <c r="AO260" s="127"/>
      <c r="AP260" s="127"/>
      <c r="AQ260" s="127"/>
      <c r="AR260" s="99">
        <f t="shared" si="121"/>
        <v>0</v>
      </c>
    </row>
    <row r="261" spans="3:44" ht="12.75">
      <c r="C261" s="87" t="s">
        <v>230</v>
      </c>
      <c r="R261" s="126"/>
      <c r="S261" s="126"/>
      <c r="T261" s="126"/>
      <c r="U261" s="126"/>
      <c r="V261" s="126"/>
      <c r="W261" s="127"/>
      <c r="X261" s="127"/>
      <c r="Y261" s="127"/>
      <c r="Z261" s="127"/>
      <c r="AA261" s="127"/>
      <c r="AB261" s="127"/>
      <c r="AC261" s="127"/>
      <c r="AD261" s="99">
        <f t="shared" si="120"/>
        <v>0</v>
      </c>
      <c r="AF261" s="126"/>
      <c r="AG261" s="126"/>
      <c r="AH261" s="126"/>
      <c r="AI261" s="126"/>
      <c r="AJ261" s="126"/>
      <c r="AK261" s="127"/>
      <c r="AL261" s="127"/>
      <c r="AM261" s="127"/>
      <c r="AN261" s="127"/>
      <c r="AO261" s="127"/>
      <c r="AP261" s="127"/>
      <c r="AQ261" s="127"/>
      <c r="AR261" s="99">
        <f t="shared" si="121"/>
        <v>0</v>
      </c>
    </row>
    <row r="262" spans="3:44" ht="12.75">
      <c r="C262" s="87" t="s">
        <v>101</v>
      </c>
      <c r="R262" s="126"/>
      <c r="S262" s="126"/>
      <c r="T262" s="126"/>
      <c r="U262" s="126"/>
      <c r="V262" s="126"/>
      <c r="W262" s="127"/>
      <c r="X262" s="127"/>
      <c r="Y262" s="127"/>
      <c r="Z262" s="127"/>
      <c r="AA262" s="127"/>
      <c r="AB262" s="127"/>
      <c r="AC262" s="127"/>
      <c r="AD262" s="99">
        <f t="shared" si="120"/>
        <v>0</v>
      </c>
      <c r="AF262" s="126"/>
      <c r="AG262" s="126"/>
      <c r="AH262" s="126"/>
      <c r="AI262" s="126"/>
      <c r="AJ262" s="126"/>
      <c r="AK262" s="127"/>
      <c r="AL262" s="127"/>
      <c r="AM262" s="127"/>
      <c r="AN262" s="127"/>
      <c r="AO262" s="127"/>
      <c r="AP262" s="127"/>
      <c r="AQ262" s="127"/>
      <c r="AR262" s="99">
        <f t="shared" si="121"/>
        <v>0</v>
      </c>
    </row>
    <row r="263" spans="2:36" ht="12.75">
      <c r="B263" s="87" t="s">
        <v>242</v>
      </c>
      <c r="AF263" s="88"/>
      <c r="AG263" s="88"/>
      <c r="AH263" s="94"/>
      <c r="AI263" s="94"/>
      <c r="AJ263" s="94"/>
    </row>
    <row r="264" spans="3:44" ht="12.75">
      <c r="C264" s="87" t="s">
        <v>243</v>
      </c>
      <c r="R264" s="126"/>
      <c r="S264" s="126"/>
      <c r="T264" s="126"/>
      <c r="U264" s="126"/>
      <c r="V264" s="126"/>
      <c r="W264" s="127"/>
      <c r="X264" s="127"/>
      <c r="Y264" s="127"/>
      <c r="Z264" s="127"/>
      <c r="AA264" s="127"/>
      <c r="AB264" s="127"/>
      <c r="AC264" s="127"/>
      <c r="AD264" s="99">
        <f aca="true" t="shared" si="122" ref="AD264:AD269">SUM(R264:AC264)</f>
        <v>0</v>
      </c>
      <c r="AF264" s="126"/>
      <c r="AG264" s="126"/>
      <c r="AH264" s="126"/>
      <c r="AI264" s="126"/>
      <c r="AJ264" s="126"/>
      <c r="AK264" s="127"/>
      <c r="AL264" s="127"/>
      <c r="AM264" s="127"/>
      <c r="AN264" s="127"/>
      <c r="AO264" s="127"/>
      <c r="AP264" s="127"/>
      <c r="AQ264" s="127"/>
      <c r="AR264" s="99">
        <f aca="true" t="shared" si="123" ref="AR264:AR269">SUM(AF264:AQ264)</f>
        <v>0</v>
      </c>
    </row>
    <row r="265" spans="3:44" ht="12.75">
      <c r="C265" s="87" t="s">
        <v>244</v>
      </c>
      <c r="R265" s="126"/>
      <c r="S265" s="126"/>
      <c r="T265" s="126"/>
      <c r="U265" s="126"/>
      <c r="V265" s="126"/>
      <c r="W265" s="127"/>
      <c r="X265" s="127"/>
      <c r="Y265" s="127"/>
      <c r="Z265" s="127"/>
      <c r="AA265" s="127"/>
      <c r="AB265" s="127"/>
      <c r="AC265" s="127"/>
      <c r="AD265" s="99">
        <f t="shared" si="122"/>
        <v>0</v>
      </c>
      <c r="AF265" s="126"/>
      <c r="AG265" s="126"/>
      <c r="AH265" s="126"/>
      <c r="AI265" s="126"/>
      <c r="AJ265" s="126"/>
      <c r="AK265" s="127"/>
      <c r="AL265" s="127"/>
      <c r="AM265" s="127"/>
      <c r="AN265" s="127"/>
      <c r="AO265" s="127"/>
      <c r="AP265" s="127"/>
      <c r="AQ265" s="127"/>
      <c r="AR265" s="99">
        <f t="shared" si="123"/>
        <v>0</v>
      </c>
    </row>
    <row r="266" spans="3:44" ht="12.75">
      <c r="C266" s="87" t="s">
        <v>397</v>
      </c>
      <c r="R266" s="126"/>
      <c r="S266" s="126"/>
      <c r="T266" s="126"/>
      <c r="U266" s="126"/>
      <c r="V266" s="126"/>
      <c r="W266" s="127"/>
      <c r="X266" s="127"/>
      <c r="Y266" s="127"/>
      <c r="Z266" s="127"/>
      <c r="AA266" s="127"/>
      <c r="AB266" s="127"/>
      <c r="AC266" s="127"/>
      <c r="AD266" s="99">
        <f t="shared" si="122"/>
        <v>0</v>
      </c>
      <c r="AF266" s="126"/>
      <c r="AG266" s="126"/>
      <c r="AH266" s="126"/>
      <c r="AI266" s="126"/>
      <c r="AJ266" s="126"/>
      <c r="AK266" s="127"/>
      <c r="AL266" s="127"/>
      <c r="AM266" s="127"/>
      <c r="AN266" s="127"/>
      <c r="AO266" s="127"/>
      <c r="AP266" s="127"/>
      <c r="AQ266" s="127"/>
      <c r="AR266" s="99">
        <f t="shared" si="123"/>
        <v>0</v>
      </c>
    </row>
    <row r="267" spans="3:44" ht="12.75">
      <c r="C267" s="87" t="s">
        <v>230</v>
      </c>
      <c r="R267" s="126"/>
      <c r="S267" s="126"/>
      <c r="T267" s="126"/>
      <c r="U267" s="126"/>
      <c r="V267" s="126"/>
      <c r="W267" s="127"/>
      <c r="X267" s="127"/>
      <c r="Y267" s="127"/>
      <c r="Z267" s="127"/>
      <c r="AA267" s="127"/>
      <c r="AB267" s="127"/>
      <c r="AC267" s="127"/>
      <c r="AD267" s="99">
        <f t="shared" si="122"/>
        <v>0</v>
      </c>
      <c r="AF267" s="126"/>
      <c r="AG267" s="126"/>
      <c r="AH267" s="126"/>
      <c r="AI267" s="126"/>
      <c r="AJ267" s="126"/>
      <c r="AK267" s="127"/>
      <c r="AL267" s="127"/>
      <c r="AM267" s="127"/>
      <c r="AN267" s="127"/>
      <c r="AO267" s="127"/>
      <c r="AP267" s="127"/>
      <c r="AQ267" s="127"/>
      <c r="AR267" s="99">
        <f t="shared" si="123"/>
        <v>0</v>
      </c>
    </row>
    <row r="268" spans="3:44" ht="12.75">
      <c r="C268" s="87" t="s">
        <v>245</v>
      </c>
      <c r="R268" s="126"/>
      <c r="S268" s="126"/>
      <c r="T268" s="126"/>
      <c r="U268" s="126"/>
      <c r="V268" s="126"/>
      <c r="W268" s="127"/>
      <c r="X268" s="127"/>
      <c r="Y268" s="127"/>
      <c r="Z268" s="127"/>
      <c r="AA268" s="127"/>
      <c r="AB268" s="127"/>
      <c r="AC268" s="127"/>
      <c r="AD268" s="99">
        <f t="shared" si="122"/>
        <v>0</v>
      </c>
      <c r="AF268" s="126"/>
      <c r="AG268" s="126"/>
      <c r="AH268" s="126"/>
      <c r="AI268" s="126"/>
      <c r="AJ268" s="126"/>
      <c r="AK268" s="127"/>
      <c r="AL268" s="127"/>
      <c r="AM268" s="127"/>
      <c r="AN268" s="127"/>
      <c r="AO268" s="127"/>
      <c r="AP268" s="127"/>
      <c r="AQ268" s="127"/>
      <c r="AR268" s="99">
        <f t="shared" si="123"/>
        <v>0</v>
      </c>
    </row>
    <row r="269" spans="3:44" ht="12.75">
      <c r="C269" s="87" t="s">
        <v>246</v>
      </c>
      <c r="R269" s="126"/>
      <c r="S269" s="126"/>
      <c r="T269" s="126"/>
      <c r="U269" s="126"/>
      <c r="V269" s="126"/>
      <c r="W269" s="127"/>
      <c r="X269" s="127"/>
      <c r="Y269" s="127"/>
      <c r="Z269" s="127"/>
      <c r="AA269" s="127"/>
      <c r="AB269" s="127"/>
      <c r="AC269" s="127"/>
      <c r="AD269" s="99">
        <f t="shared" si="122"/>
        <v>0</v>
      </c>
      <c r="AF269" s="126"/>
      <c r="AG269" s="126"/>
      <c r="AH269" s="126"/>
      <c r="AI269" s="126"/>
      <c r="AJ269" s="126"/>
      <c r="AK269" s="127"/>
      <c r="AL269" s="127"/>
      <c r="AM269" s="127"/>
      <c r="AN269" s="127"/>
      <c r="AO269" s="127"/>
      <c r="AP269" s="127"/>
      <c r="AQ269" s="127"/>
      <c r="AR269" s="99">
        <f t="shared" si="123"/>
        <v>0</v>
      </c>
    </row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 hidden="1"/>
    <row r="311" ht="12.75" hidden="1">
      <c r="A311" s="8" t="s">
        <v>71</v>
      </c>
    </row>
    <row r="312" ht="12.75" hidden="1"/>
    <row r="313" spans="4:12" ht="12.75" hidden="1">
      <c r="D313" s="87"/>
      <c r="E313" s="92" t="s">
        <v>105</v>
      </c>
      <c r="F313" s="92"/>
      <c r="G313" s="92" t="s">
        <v>92</v>
      </c>
      <c r="H313" s="106" t="s">
        <v>93</v>
      </c>
      <c r="K313" s="92"/>
      <c r="L313" s="92"/>
    </row>
    <row r="314" spans="3:12" ht="12.75" hidden="1">
      <c r="C314" s="87" t="s">
        <v>26</v>
      </c>
      <c r="D314" s="103"/>
      <c r="E314" s="91" t="s">
        <v>38</v>
      </c>
      <c r="F314" s="91"/>
      <c r="G314" s="91" t="s">
        <v>102</v>
      </c>
      <c r="H314" s="91" t="s">
        <v>106</v>
      </c>
      <c r="K314" s="2"/>
      <c r="L314" s="2"/>
    </row>
    <row r="315" spans="4:12" ht="12.75" hidden="1">
      <c r="D315" s="2" t="s">
        <v>37</v>
      </c>
      <c r="E315" s="29">
        <f>+'Expense Assumptions'!P12</f>
        <v>0</v>
      </c>
      <c r="F315" s="29"/>
      <c r="G315" s="23">
        <f>+'Expense Assumptions'!Q10</f>
        <v>0</v>
      </c>
      <c r="H315" s="88">
        <f>+$E315*(1-G315)</f>
        <v>0</v>
      </c>
      <c r="K315" s="2"/>
      <c r="L315" s="2"/>
    </row>
    <row r="316" spans="4:12" ht="12.75" hidden="1">
      <c r="D316" s="2" t="s">
        <v>55</v>
      </c>
      <c r="E316" s="29">
        <f>+'Expense Assumptions'!P10</f>
        <v>0</v>
      </c>
      <c r="F316" s="29"/>
      <c r="G316" s="88"/>
      <c r="H316" s="88">
        <f>+$E316*(1-G316)</f>
        <v>0</v>
      </c>
      <c r="K316" s="2"/>
      <c r="L316" s="2"/>
    </row>
    <row r="317" spans="4:12" ht="12.75" hidden="1">
      <c r="D317" s="2" t="s">
        <v>391</v>
      </c>
      <c r="E317" s="29">
        <f>+'Expense Assumptions'!P11</f>
        <v>0</v>
      </c>
      <c r="F317" s="29"/>
      <c r="G317" s="88"/>
      <c r="K317" s="2"/>
      <c r="L317" s="2"/>
    </row>
    <row r="318" spans="4:12" ht="12.75" hidden="1">
      <c r="D318" s="2" t="s">
        <v>58</v>
      </c>
      <c r="E318" s="29">
        <f>+'Expense Assumptions'!P13</f>
        <v>0</v>
      </c>
      <c r="F318" s="29"/>
      <c r="G318" s="88"/>
      <c r="K318" s="2"/>
      <c r="L318" s="2"/>
    </row>
    <row r="319" spans="5:12" ht="12.75" hidden="1">
      <c r="E319" s="29"/>
      <c r="F319" s="29"/>
      <c r="G319" s="88"/>
      <c r="K319" s="2"/>
      <c r="L319" s="2"/>
    </row>
    <row r="320" spans="3:12" ht="12.75" hidden="1">
      <c r="C320" s="87" t="s">
        <v>82</v>
      </c>
      <c r="E320" s="29"/>
      <c r="F320" s="29"/>
      <c r="G320" s="88"/>
      <c r="K320" s="2"/>
      <c r="L320" s="2"/>
    </row>
    <row r="321" spans="3:12" ht="12.75" hidden="1">
      <c r="C321" s="87" t="s">
        <v>83</v>
      </c>
      <c r="E321" s="29"/>
      <c r="F321" s="29"/>
      <c r="G321" s="88"/>
      <c r="K321" s="2"/>
      <c r="L321" s="2"/>
    </row>
    <row r="322" spans="3:12" ht="12.75" hidden="1">
      <c r="C322" s="87" t="s">
        <v>27</v>
      </c>
      <c r="E322" s="29">
        <f>+'Expense Assumptions'!P15</f>
        <v>0</v>
      </c>
      <c r="F322" s="29"/>
      <c r="G322" s="23">
        <f>+'Expense Assumptions'!Q15</f>
        <v>0</v>
      </c>
      <c r="H322" s="88">
        <f>+$E322*(1-G322)</f>
        <v>0</v>
      </c>
      <c r="K322" s="2"/>
      <c r="L322" s="2"/>
    </row>
    <row r="323" spans="3:12" ht="12.75" hidden="1">
      <c r="C323" s="87" t="s">
        <v>99</v>
      </c>
      <c r="E323" s="29">
        <f>+'Expense Assumptions'!P16</f>
        <v>0</v>
      </c>
      <c r="F323" s="29"/>
      <c r="G323" s="23">
        <f>+'Expense Assumptions'!Q16</f>
        <v>0</v>
      </c>
      <c r="H323" s="88">
        <f>+$E323*(1-G323)</f>
        <v>0</v>
      </c>
      <c r="K323" s="2"/>
      <c r="L323" s="2"/>
    </row>
    <row r="324" spans="3:12" ht="12.75" hidden="1">
      <c r="C324" s="87" t="s">
        <v>29</v>
      </c>
      <c r="E324" s="88"/>
      <c r="F324" s="88"/>
      <c r="G324" s="88"/>
      <c r="H324" s="2"/>
      <c r="K324" s="2"/>
      <c r="L324" s="2"/>
    </row>
    <row r="325" spans="4:7" ht="12.75" hidden="1">
      <c r="D325" s="2" t="s">
        <v>103</v>
      </c>
      <c r="E325" s="23">
        <v>0</v>
      </c>
      <c r="F325" s="23"/>
      <c r="G325" s="88"/>
    </row>
    <row r="326" spans="4:7" ht="12.75" hidden="1">
      <c r="D326" s="2" t="s">
        <v>104</v>
      </c>
      <c r="E326" s="88"/>
      <c r="F326" s="88"/>
      <c r="G326" s="88"/>
    </row>
    <row r="327" ht="12.75" hidden="1"/>
    <row r="328" ht="12.75" hidden="1"/>
    <row r="329" ht="12.75" hidden="1"/>
    <row r="330" spans="2:8" ht="12.75" hidden="1">
      <c r="B330" s="8" t="s">
        <v>426</v>
      </c>
      <c r="E330" s="88"/>
      <c r="F330" s="88"/>
      <c r="G330" s="88"/>
      <c r="H330" s="107" t="s">
        <v>74</v>
      </c>
    </row>
    <row r="331" spans="5:16" ht="12.75" hidden="1">
      <c r="E331" s="107" t="s">
        <v>61</v>
      </c>
      <c r="F331" s="107"/>
      <c r="G331" s="107" t="s">
        <v>80</v>
      </c>
      <c r="H331" s="107" t="s">
        <v>75</v>
      </c>
      <c r="I331" s="107" t="s">
        <v>59</v>
      </c>
      <c r="J331" s="107" t="s">
        <v>60</v>
      </c>
      <c r="P331" s="107"/>
    </row>
    <row r="332" spans="4:10" ht="12.75" hidden="1">
      <c r="D332" s="2" t="s">
        <v>56</v>
      </c>
      <c r="E332" s="40">
        <v>0.062</v>
      </c>
      <c r="F332" s="40"/>
      <c r="G332" s="40" t="s">
        <v>77</v>
      </c>
      <c r="H332" s="40" t="s">
        <v>79</v>
      </c>
      <c r="I332" s="88">
        <v>90000</v>
      </c>
      <c r="J332" s="88">
        <f>+E332*I332</f>
        <v>5580</v>
      </c>
    </row>
    <row r="333" spans="4:10" ht="12.75" hidden="1">
      <c r="D333" s="2" t="s">
        <v>57</v>
      </c>
      <c r="E333" s="108">
        <v>0.0145</v>
      </c>
      <c r="F333" s="108"/>
      <c r="G333" s="40" t="s">
        <v>77</v>
      </c>
      <c r="H333" s="40" t="s">
        <v>79</v>
      </c>
      <c r="I333" s="88" t="s">
        <v>58</v>
      </c>
      <c r="J333" s="88" t="s">
        <v>58</v>
      </c>
    </row>
    <row r="334" spans="4:10" ht="12.75" hidden="1">
      <c r="D334" s="2" t="s">
        <v>30</v>
      </c>
      <c r="E334" s="108">
        <v>0.008</v>
      </c>
      <c r="F334" s="108"/>
      <c r="G334" s="108" t="s">
        <v>76</v>
      </c>
      <c r="H334" s="108" t="s">
        <v>78</v>
      </c>
      <c r="I334" s="88">
        <v>7000</v>
      </c>
      <c r="J334" s="88">
        <f>+E334*I334</f>
        <v>56</v>
      </c>
    </row>
    <row r="335" spans="4:13" ht="12.75" hidden="1">
      <c r="D335" s="2" t="s">
        <v>31</v>
      </c>
      <c r="E335" s="109">
        <f>+'Expense Assumptions'!P18</f>
        <v>0</v>
      </c>
      <c r="F335" s="109"/>
      <c r="G335" s="108" t="s">
        <v>81</v>
      </c>
      <c r="H335" s="108"/>
      <c r="I335" s="108"/>
      <c r="J335" s="108"/>
      <c r="M335" s="108"/>
    </row>
    <row r="336" ht="12.75" hidden="1"/>
    <row r="337" ht="12.75" hidden="1">
      <c r="B337" s="8" t="s">
        <v>427</v>
      </c>
    </row>
    <row r="338" spans="4:16" ht="12.75" hidden="1">
      <c r="D338" s="110" t="s">
        <v>62</v>
      </c>
      <c r="E338" s="111" t="s">
        <v>61</v>
      </c>
      <c r="F338" s="111"/>
      <c r="G338" s="110"/>
      <c r="I338" s="111"/>
      <c r="J338" s="111"/>
      <c r="K338" s="111"/>
      <c r="L338" s="111"/>
      <c r="M338" s="111"/>
      <c r="N338" s="111"/>
      <c r="O338" s="111"/>
      <c r="P338" s="111"/>
    </row>
    <row r="339" spans="4:7" ht="12.75" hidden="1">
      <c r="D339" s="112" t="s">
        <v>63</v>
      </c>
      <c r="E339" s="113">
        <v>0.15</v>
      </c>
      <c r="F339" s="113"/>
      <c r="G339" s="112"/>
    </row>
    <row r="340" spans="4:7" ht="12.75" hidden="1">
      <c r="D340" s="112" t="s">
        <v>64</v>
      </c>
      <c r="E340" s="113">
        <v>0.25</v>
      </c>
      <c r="F340" s="113"/>
      <c r="G340" s="112"/>
    </row>
    <row r="341" spans="4:7" ht="12.75" hidden="1">
      <c r="D341" s="112" t="s">
        <v>65</v>
      </c>
      <c r="E341" s="113">
        <v>0.34</v>
      </c>
      <c r="F341" s="113"/>
      <c r="G341" s="112"/>
    </row>
    <row r="342" spans="4:7" ht="12.75" hidden="1">
      <c r="D342" s="112" t="s">
        <v>66</v>
      </c>
      <c r="E342" s="113">
        <v>0.39</v>
      </c>
      <c r="F342" s="113"/>
      <c r="G342" s="112"/>
    </row>
    <row r="343" spans="4:7" ht="12.75" hidden="1">
      <c r="D343" s="112" t="s">
        <v>67</v>
      </c>
      <c r="E343" s="113">
        <v>0.34</v>
      </c>
      <c r="F343" s="113"/>
      <c r="G343" s="112"/>
    </row>
    <row r="344" spans="4:7" ht="12.75" hidden="1">
      <c r="D344" s="112" t="s">
        <v>68</v>
      </c>
      <c r="E344" s="113">
        <v>0.35</v>
      </c>
      <c r="F344" s="113"/>
      <c r="G344" s="112"/>
    </row>
    <row r="345" spans="4:7" ht="12.75" hidden="1">
      <c r="D345" s="112" t="s">
        <v>69</v>
      </c>
      <c r="E345" s="113">
        <v>0.38</v>
      </c>
      <c r="F345" s="113"/>
      <c r="G345" s="112"/>
    </row>
    <row r="346" spans="4:7" ht="12.75" hidden="1">
      <c r="D346" s="112" t="s">
        <v>70</v>
      </c>
      <c r="E346" s="113">
        <v>0.35</v>
      </c>
      <c r="F346" s="113"/>
      <c r="G346" s="112"/>
    </row>
    <row r="347" ht="12.75" hidden="1"/>
    <row r="348" ht="12.75" hidden="1"/>
    <row r="349" spans="16:43" ht="12.75" hidden="1">
      <c r="P349" s="114" t="s">
        <v>53</v>
      </c>
      <c r="R349" s="88">
        <v>1</v>
      </c>
      <c r="S349" s="88">
        <f>+R349+1</f>
        <v>2</v>
      </c>
      <c r="T349" s="88">
        <f aca="true" t="shared" si="124" ref="T349:AC349">+S349+1</f>
        <v>3</v>
      </c>
      <c r="U349" s="88">
        <f t="shared" si="124"/>
        <v>4</v>
      </c>
      <c r="V349" s="88">
        <f t="shared" si="124"/>
        <v>5</v>
      </c>
      <c r="W349" s="88">
        <f t="shared" si="124"/>
        <v>6</v>
      </c>
      <c r="X349" s="88">
        <f t="shared" si="124"/>
        <v>7</v>
      </c>
      <c r="Y349" s="88">
        <f t="shared" si="124"/>
        <v>8</v>
      </c>
      <c r="Z349" s="88">
        <f t="shared" si="124"/>
        <v>9</v>
      </c>
      <c r="AA349" s="88">
        <f t="shared" si="124"/>
        <v>10</v>
      </c>
      <c r="AB349" s="88">
        <f t="shared" si="124"/>
        <v>11</v>
      </c>
      <c r="AC349" s="88">
        <f t="shared" si="124"/>
        <v>12</v>
      </c>
      <c r="AF349" s="88">
        <f>+AE349+1</f>
        <v>1</v>
      </c>
      <c r="AG349" s="88">
        <f aca="true" t="shared" si="125" ref="AG349:AQ349">+AF349+1</f>
        <v>2</v>
      </c>
      <c r="AH349" s="88">
        <f t="shared" si="125"/>
        <v>3</v>
      </c>
      <c r="AI349" s="88">
        <f t="shared" si="125"/>
        <v>4</v>
      </c>
      <c r="AJ349" s="88">
        <f t="shared" si="125"/>
        <v>5</v>
      </c>
      <c r="AK349" s="88">
        <f t="shared" si="125"/>
        <v>6</v>
      </c>
      <c r="AL349" s="88">
        <f t="shared" si="125"/>
        <v>7</v>
      </c>
      <c r="AM349" s="88">
        <f t="shared" si="125"/>
        <v>8</v>
      </c>
      <c r="AN349" s="88">
        <f t="shared" si="125"/>
        <v>9</v>
      </c>
      <c r="AO349" s="88">
        <f t="shared" si="125"/>
        <v>10</v>
      </c>
      <c r="AP349" s="88">
        <f t="shared" si="125"/>
        <v>11</v>
      </c>
      <c r="AQ349" s="88">
        <f t="shared" si="125"/>
        <v>12</v>
      </c>
    </row>
    <row r="350" spans="3:43" ht="12.75" hidden="1">
      <c r="C350" s="87" t="s">
        <v>107</v>
      </c>
      <c r="I350" s="115"/>
      <c r="J350" s="115"/>
      <c r="K350" s="115"/>
      <c r="L350" s="115"/>
      <c r="M350" s="115"/>
      <c r="N350" s="115"/>
      <c r="P350" s="114" t="s">
        <v>84</v>
      </c>
      <c r="R350" s="116">
        <f>+'Report Formatting and Setup'!J7</f>
        <v>2010</v>
      </c>
      <c r="S350" s="117">
        <f>+R350</f>
        <v>2010</v>
      </c>
      <c r="T350" s="117">
        <f aca="true" t="shared" si="126" ref="T350:AC350">+S350</f>
        <v>2010</v>
      </c>
      <c r="U350" s="117">
        <f t="shared" si="126"/>
        <v>2010</v>
      </c>
      <c r="V350" s="117">
        <f t="shared" si="126"/>
        <v>2010</v>
      </c>
      <c r="W350" s="117">
        <f t="shared" si="126"/>
        <v>2010</v>
      </c>
      <c r="X350" s="117">
        <f t="shared" si="126"/>
        <v>2010</v>
      </c>
      <c r="Y350" s="117">
        <f t="shared" si="126"/>
        <v>2010</v>
      </c>
      <c r="Z350" s="117">
        <f t="shared" si="126"/>
        <v>2010</v>
      </c>
      <c r="AA350" s="117">
        <f t="shared" si="126"/>
        <v>2010</v>
      </c>
      <c r="AB350" s="117">
        <f t="shared" si="126"/>
        <v>2010</v>
      </c>
      <c r="AC350" s="117">
        <f t="shared" si="126"/>
        <v>2010</v>
      </c>
      <c r="AF350" s="117">
        <f>+AC350+1</f>
        <v>2011</v>
      </c>
      <c r="AG350" s="117">
        <f>+AF350</f>
        <v>2011</v>
      </c>
      <c r="AH350" s="117">
        <f aca="true" t="shared" si="127" ref="AH350:AQ350">+AG350</f>
        <v>2011</v>
      </c>
      <c r="AI350" s="117">
        <f t="shared" si="127"/>
        <v>2011</v>
      </c>
      <c r="AJ350" s="117">
        <f t="shared" si="127"/>
        <v>2011</v>
      </c>
      <c r="AK350" s="117">
        <f t="shared" si="127"/>
        <v>2011</v>
      </c>
      <c r="AL350" s="117">
        <f t="shared" si="127"/>
        <v>2011</v>
      </c>
      <c r="AM350" s="117">
        <f t="shared" si="127"/>
        <v>2011</v>
      </c>
      <c r="AN350" s="117">
        <f t="shared" si="127"/>
        <v>2011</v>
      </c>
      <c r="AO350" s="117">
        <f t="shared" si="127"/>
        <v>2011</v>
      </c>
      <c r="AP350" s="117">
        <f t="shared" si="127"/>
        <v>2011</v>
      </c>
      <c r="AQ350" s="117">
        <f t="shared" si="127"/>
        <v>2011</v>
      </c>
    </row>
    <row r="351" spans="4:43" ht="12.75" hidden="1">
      <c r="D351" s="118">
        <v>2010</v>
      </c>
      <c r="E351" s="119">
        <v>14000</v>
      </c>
      <c r="F351" s="119"/>
      <c r="G351" s="118"/>
      <c r="P351" s="114" t="s">
        <v>85</v>
      </c>
      <c r="R351" s="116">
        <f>DATE(R350,R349,1)</f>
        <v>40179</v>
      </c>
      <c r="S351" s="117">
        <f>DATE(S350,S349,1)</f>
        <v>40210</v>
      </c>
      <c r="T351" s="117">
        <f aca="true" t="shared" si="128" ref="T351:AC351">DATE(T350,T349,1)</f>
        <v>40238</v>
      </c>
      <c r="U351" s="117">
        <f t="shared" si="128"/>
        <v>40269</v>
      </c>
      <c r="V351" s="117">
        <f t="shared" si="128"/>
        <v>40299</v>
      </c>
      <c r="W351" s="117">
        <f t="shared" si="128"/>
        <v>40330</v>
      </c>
      <c r="X351" s="117">
        <f t="shared" si="128"/>
        <v>40360</v>
      </c>
      <c r="Y351" s="117">
        <f t="shared" si="128"/>
        <v>40391</v>
      </c>
      <c r="Z351" s="117">
        <f t="shared" si="128"/>
        <v>40422</v>
      </c>
      <c r="AA351" s="117">
        <f t="shared" si="128"/>
        <v>40452</v>
      </c>
      <c r="AB351" s="117">
        <f t="shared" si="128"/>
        <v>40483</v>
      </c>
      <c r="AC351" s="117">
        <f t="shared" si="128"/>
        <v>40513</v>
      </c>
      <c r="AF351" s="117">
        <f>DATE(AF350,AF349,1)</f>
        <v>40544</v>
      </c>
      <c r="AG351" s="117">
        <f aca="true" t="shared" si="129" ref="AG351:AQ351">DATE(AG350,AG349,1)</f>
        <v>40575</v>
      </c>
      <c r="AH351" s="117">
        <f t="shared" si="129"/>
        <v>40603</v>
      </c>
      <c r="AI351" s="117">
        <f t="shared" si="129"/>
        <v>40634</v>
      </c>
      <c r="AJ351" s="117">
        <f t="shared" si="129"/>
        <v>40664</v>
      </c>
      <c r="AK351" s="117">
        <f t="shared" si="129"/>
        <v>40695</v>
      </c>
      <c r="AL351" s="117">
        <f t="shared" si="129"/>
        <v>40725</v>
      </c>
      <c r="AM351" s="117">
        <f t="shared" si="129"/>
        <v>40756</v>
      </c>
      <c r="AN351" s="117">
        <f t="shared" si="129"/>
        <v>40787</v>
      </c>
      <c r="AO351" s="117">
        <f t="shared" si="129"/>
        <v>40817</v>
      </c>
      <c r="AP351" s="117">
        <f t="shared" si="129"/>
        <v>40848</v>
      </c>
      <c r="AQ351" s="117">
        <f t="shared" si="129"/>
        <v>40878</v>
      </c>
    </row>
    <row r="352" spans="4:7" ht="12.75" hidden="1">
      <c r="D352" s="118">
        <v>2006</v>
      </c>
      <c r="E352" s="119">
        <v>15000</v>
      </c>
      <c r="F352" s="119"/>
      <c r="G352" s="118"/>
    </row>
    <row r="353" spans="4:7" ht="12.75" hidden="1">
      <c r="D353" s="87" t="s">
        <v>108</v>
      </c>
      <c r="E353" s="87"/>
      <c r="F353" s="87"/>
      <c r="G353" s="87"/>
    </row>
    <row r="354" ht="12.75" hidden="1"/>
    <row r="403" ht="12.75"/>
    <row r="404" ht="12.75"/>
    <row r="405" ht="12.75"/>
  </sheetData>
  <sheetProtection formatCells="0" formatColumns="0" formatRows="0" insertColumns="0" insertRows="0" insertHyperlinks="0" deleteColumns="0" deleteRows="0" sort="0" autoFilter="0" pivotTables="0"/>
  <mergeCells count="5">
    <mergeCell ref="AF3:AR3"/>
    <mergeCell ref="E6:G6"/>
    <mergeCell ref="J6:K6"/>
    <mergeCell ref="R3:AD3"/>
    <mergeCell ref="N6:O6"/>
  </mergeCells>
  <dataValidations count="2">
    <dataValidation type="whole" allowBlank="1" showInputMessage="1" showErrorMessage="1" promptTitle="Month of Hire" prompt="Enter month of hire as a number between 1 and 12." sqref="J8:K17">
      <formula1>1</formula1>
      <formula2>12</formula2>
    </dataValidation>
    <dataValidation type="decimal" allowBlank="1" showInputMessage="1" showErrorMessage="1" sqref="G315">
      <formula1>0</formula1>
      <formula2>1</formula2>
    </dataValidation>
  </dataValidations>
  <printOptions/>
  <pageMargins left="0.66" right="0.16" top="0.44" bottom="0.48" header="0.35" footer="0.29"/>
  <pageSetup horizontalDpi="600" verticalDpi="600" orientation="landscape" scale="58" r:id="rId4"/>
  <headerFooter alignWithMargins="0">
    <oddFooter>&amp;C&amp;P</oddFooter>
  </headerFooter>
  <rowBreaks count="3" manualBreakCount="3">
    <brk id="85" max="255" man="1"/>
    <brk id="146" max="255" man="1"/>
    <brk id="200" max="255" man="1"/>
  </rowBreaks>
  <colBreaks count="1" manualBreakCount="1">
    <brk id="3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StartupNation Cash Management Report</dc:title>
  <dc:subject>StartupNation Cash Management Report</dc:subject>
  <dc:creator>Richard Sloan</dc:creator>
  <cp:keywords>StartupNation Cash Management Report</cp:keywords>
  <dc:description/>
  <cp:lastModifiedBy>Rich Sloan</cp:lastModifiedBy>
  <cp:lastPrinted>2010-08-13T22:12:22Z</cp:lastPrinted>
  <dcterms:created xsi:type="dcterms:W3CDTF">2005-03-28T20:31:46Z</dcterms:created>
  <dcterms:modified xsi:type="dcterms:W3CDTF">2010-08-13T22:13:16Z</dcterms:modified>
  <cp:category>StartupNation Cash Management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